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150" windowHeight="7935"/>
  </bookViews>
  <sheets>
    <sheet name="Tabel 2.1" sheetId="1" r:id="rId1"/>
    <sheet name="Tabel 2.2" sheetId="2" r:id="rId2"/>
    <sheet name="Tabel 2.3" sheetId="3" r:id="rId3"/>
    <sheet name="Tabel 2.4" sheetId="4" r:id="rId4"/>
    <sheet name="Tabel 2.5" sheetId="5" r:id="rId5"/>
    <sheet name="Tabel 2.6" sheetId="6" r:id="rId6"/>
    <sheet name="Tabel 2.7" sheetId="7" r:id="rId7"/>
    <sheet name="Tabel 2.8" sheetId="8" r:id="rId8"/>
    <sheet name="Tabel 2.9" sheetId="9" r:id="rId9"/>
    <sheet name="Tabel 2.10" sheetId="10" r:id="rId10"/>
    <sheet name="Tabel 2.11" sheetId="11" r:id="rId11"/>
    <sheet name="Tabel 2.12" sheetId="12" r:id="rId12"/>
    <sheet name="Tabel 2.13" sheetId="13" r:id="rId13"/>
    <sheet name="Tabel 2.14" sheetId="14" r:id="rId14"/>
    <sheet name="Tabel 2.15" sheetId="15" r:id="rId15"/>
    <sheet name="Tabel 2.16" sheetId="16" r:id="rId16"/>
    <sheet name="Tabel 2.17" sheetId="17" r:id="rId17"/>
    <sheet name="Tabel 2.18" sheetId="18" r:id="rId18"/>
    <sheet name="Tabel 2.19" sheetId="19" r:id="rId19"/>
    <sheet name="Tabel 2.20" sheetId="20" r:id="rId20"/>
    <sheet name="Tabel 2.21" sheetId="21" r:id="rId21"/>
    <sheet name="Tabel 2.22" sheetId="22" r:id="rId22"/>
    <sheet name="Tabel 2.23" sheetId="23" r:id="rId23"/>
    <sheet name="Tabel 2.24" sheetId="25" r:id="rId24"/>
    <sheet name="Tabel 2.25" sheetId="26" r:id="rId25"/>
    <sheet name="Tabel 2.26" sheetId="27" r:id="rId26"/>
  </sheets>
  <calcPr calcId="124519"/>
</workbook>
</file>

<file path=xl/calcChain.xml><?xml version="1.0" encoding="utf-8"?>
<calcChain xmlns="http://schemas.openxmlformats.org/spreadsheetml/2006/main">
  <c r="R41" i="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R42" i="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N43" i="1"/>
  <c r="I44" i="19"/>
  <c r="I44" i="22"/>
  <c r="I44" i="21"/>
  <c r="I44" i="20"/>
  <c r="I44" i="18"/>
  <c r="I43" i="17"/>
  <c r="I44" i="16"/>
  <c r="I44" i="15"/>
  <c r="I45" i="14" l="1"/>
  <c r="I44"/>
  <c r="I44" i="13"/>
  <c r="I44" i="12"/>
  <c r="E43" i="23"/>
  <c r="F43"/>
  <c r="G43"/>
  <c r="I44" i="11"/>
  <c r="I44" i="10"/>
  <c r="C35" i="9"/>
  <c r="D35"/>
  <c r="E35"/>
  <c r="F35"/>
  <c r="F34" i="8"/>
  <c r="E34"/>
  <c r="D34"/>
  <c r="C34"/>
  <c r="I46" i="2" l="1"/>
  <c r="N46"/>
  <c r="J46" s="1"/>
  <c r="O46" s="1"/>
  <c r="N45"/>
  <c r="N44"/>
  <c r="N43"/>
  <c r="O45"/>
  <c r="O44"/>
  <c r="O43"/>
  <c r="O42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E42"/>
  <c r="G42"/>
  <c r="I42"/>
  <c r="K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O8" i="1"/>
  <c r="F8"/>
  <c r="H8"/>
  <c r="J8"/>
  <c r="L8"/>
  <c r="K42"/>
  <c r="I42"/>
  <c r="G42"/>
  <c r="E42"/>
  <c r="D6" i="25"/>
  <c r="F38" i="6"/>
  <c r="F39"/>
  <c r="H44" i="10"/>
  <c r="G44"/>
  <c r="F44"/>
  <c r="E44"/>
  <c r="H44" i="11"/>
  <c r="G44"/>
  <c r="F44"/>
  <c r="E44"/>
  <c r="H44" i="12"/>
  <c r="G44"/>
  <c r="F44"/>
  <c r="E44"/>
  <c r="H44" i="13"/>
  <c r="G44"/>
  <c r="F44"/>
  <c r="E44"/>
  <c r="N42" i="2" l="1"/>
  <c r="H44" i="14"/>
  <c r="H45" s="1"/>
  <c r="G44"/>
  <c r="G45" s="1"/>
  <c r="F44"/>
  <c r="F45" s="1"/>
  <c r="E44"/>
  <c r="E45" s="1"/>
  <c r="H44" i="16"/>
  <c r="G44"/>
  <c r="F44"/>
  <c r="E44"/>
  <c r="H44" i="18"/>
  <c r="G44"/>
  <c r="F44"/>
  <c r="E44"/>
  <c r="H44" i="19"/>
  <c r="G44"/>
  <c r="F44"/>
  <c r="E44"/>
  <c r="M52" i="5"/>
  <c r="G52"/>
  <c r="M43" i="22" l="1"/>
  <c r="N43"/>
  <c r="O43"/>
  <c r="P43"/>
  <c r="I45" l="1"/>
  <c r="G45"/>
  <c r="F45"/>
  <c r="H45"/>
  <c r="N8" i="2"/>
  <c r="N41" i="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H39" i="5"/>
  <c r="F39"/>
  <c r="C7" i="8"/>
  <c r="D7" s="1"/>
  <c r="E7" s="1"/>
  <c r="F7" s="1"/>
  <c r="C6" i="7"/>
  <c r="D6" s="1"/>
  <c r="E6" s="1"/>
  <c r="F6" s="1"/>
  <c r="C8" i="6"/>
  <c r="D8" s="1"/>
  <c r="E8" s="1"/>
  <c r="F8" s="1"/>
  <c r="F7" i="5"/>
  <c r="H7"/>
  <c r="I7" s="1"/>
  <c r="C7" i="2"/>
  <c r="E7" s="1"/>
  <c r="F7" s="1"/>
  <c r="G7" s="1"/>
  <c r="C7" i="1"/>
  <c r="E7" s="1"/>
  <c r="F7" s="1"/>
  <c r="G7" s="1"/>
  <c r="H41" l="1"/>
  <c r="L41"/>
  <c r="F41"/>
  <c r="J41"/>
  <c r="F40"/>
  <c r="L40"/>
  <c r="H40"/>
  <c r="J40"/>
  <c r="F39"/>
  <c r="J39"/>
  <c r="H39"/>
  <c r="L39"/>
  <c r="F38"/>
  <c r="J38"/>
  <c r="H38"/>
  <c r="L38"/>
  <c r="H37"/>
  <c r="F37"/>
  <c r="J37"/>
  <c r="L37"/>
  <c r="F36"/>
  <c r="L36"/>
  <c r="H36"/>
  <c r="J36"/>
  <c r="F35"/>
  <c r="J35"/>
  <c r="H35"/>
  <c r="L35"/>
  <c r="H34"/>
  <c r="F34"/>
  <c r="J34"/>
  <c r="L34"/>
  <c r="H33"/>
  <c r="L33"/>
  <c r="F33"/>
  <c r="J33"/>
  <c r="F32"/>
  <c r="J32"/>
  <c r="H32"/>
  <c r="L32"/>
  <c r="H31"/>
  <c r="L31"/>
  <c r="F31"/>
  <c r="O31" s="1"/>
  <c r="J31"/>
  <c r="F30"/>
  <c r="H30"/>
  <c r="L30"/>
  <c r="J30"/>
  <c r="H29"/>
  <c r="L29"/>
  <c r="F29"/>
  <c r="J29"/>
  <c r="F28"/>
  <c r="H28"/>
  <c r="L28"/>
  <c r="J28"/>
  <c r="H27"/>
  <c r="L27"/>
  <c r="F27"/>
  <c r="J27"/>
  <c r="F26"/>
  <c r="H26"/>
  <c r="L26"/>
  <c r="J26"/>
  <c r="H25"/>
  <c r="L25"/>
  <c r="F25"/>
  <c r="J25"/>
  <c r="F24"/>
  <c r="H24"/>
  <c r="J24"/>
  <c r="L24"/>
  <c r="H23"/>
  <c r="L23"/>
  <c r="F23"/>
  <c r="J23"/>
  <c r="F22"/>
  <c r="H22"/>
  <c r="J22"/>
  <c r="L22"/>
  <c r="H21"/>
  <c r="F21"/>
  <c r="J21"/>
  <c r="L21"/>
  <c r="F20"/>
  <c r="H20"/>
  <c r="J20"/>
  <c r="L20"/>
  <c r="H19"/>
  <c r="L19"/>
  <c r="F19"/>
  <c r="J19"/>
  <c r="F18"/>
  <c r="H18"/>
  <c r="J18"/>
  <c r="L18"/>
  <c r="H17"/>
  <c r="F17"/>
  <c r="J17"/>
  <c r="L17"/>
  <c r="F16"/>
  <c r="H16"/>
  <c r="J16"/>
  <c r="L16"/>
  <c r="H15"/>
  <c r="L15"/>
  <c r="F15"/>
  <c r="J15"/>
  <c r="F14"/>
  <c r="H14"/>
  <c r="J14"/>
  <c r="L14"/>
  <c r="H13"/>
  <c r="L13"/>
  <c r="F13"/>
  <c r="J13"/>
  <c r="F12"/>
  <c r="H12"/>
  <c r="J12"/>
  <c r="L12"/>
  <c r="H11"/>
  <c r="L11"/>
  <c r="F11"/>
  <c r="O11" s="1"/>
  <c r="J11"/>
  <c r="F10"/>
  <c r="H10"/>
  <c r="J10"/>
  <c r="L10"/>
  <c r="F9"/>
  <c r="H9"/>
  <c r="J9"/>
  <c r="L9"/>
  <c r="I39" i="5"/>
  <c r="N42" i="1"/>
  <c r="O41" l="1"/>
  <c r="O40"/>
  <c r="O39"/>
  <c r="O38"/>
  <c r="O37"/>
  <c r="O36"/>
  <c r="O35"/>
  <c r="O34"/>
  <c r="O33"/>
  <c r="O32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0"/>
  <c r="O9"/>
  <c r="F42"/>
  <c r="H42"/>
  <c r="J42"/>
  <c r="L42"/>
  <c r="O42" l="1"/>
</calcChain>
</file>

<file path=xl/sharedStrings.xml><?xml version="1.0" encoding="utf-8"?>
<sst xmlns="http://schemas.openxmlformats.org/spreadsheetml/2006/main" count="1701" uniqueCount="317">
  <si>
    <t>Status Gizi Menurut Indeks BB/U</t>
  </si>
  <si>
    <t>No.</t>
  </si>
  <si>
    <t>BB Sangat Kurang</t>
  </si>
  <si>
    <t>BB Kurang</t>
  </si>
  <si>
    <t>BB Normal</t>
  </si>
  <si>
    <t>BB Lebih</t>
  </si>
  <si>
    <t>Jumlah</t>
  </si>
  <si>
    <t>%</t>
  </si>
  <si>
    <t>Klaten Utara</t>
  </si>
  <si>
    <t>Klaten Tengah</t>
  </si>
  <si>
    <t>Klaten Selatan</t>
  </si>
  <si>
    <t>Jogonalan</t>
  </si>
  <si>
    <t>Wedi</t>
  </si>
  <si>
    <t>Gantiwarno</t>
  </si>
  <si>
    <t>Prambanan</t>
  </si>
  <si>
    <t>Manisrenggo</t>
  </si>
  <si>
    <t>Kemalang</t>
  </si>
  <si>
    <t>Karangnongko</t>
  </si>
  <si>
    <t>Kebonarum</t>
  </si>
  <si>
    <t>Ngawen</t>
  </si>
  <si>
    <t>Jatinom</t>
  </si>
  <si>
    <t>Tulung</t>
  </si>
  <si>
    <t>Karanganom</t>
  </si>
  <si>
    <t>Polanharjo</t>
  </si>
  <si>
    <t>Ceper</t>
  </si>
  <si>
    <t>Wonosari</t>
  </si>
  <si>
    <t>Delanggu</t>
  </si>
  <si>
    <t>Juwiring</t>
  </si>
  <si>
    <t>Karangdowo</t>
  </si>
  <si>
    <t>Pedan</t>
  </si>
  <si>
    <t>Trucuk</t>
  </si>
  <si>
    <t>Kalikotes</t>
  </si>
  <si>
    <t>Cawas</t>
  </si>
  <si>
    <t>Bayat</t>
  </si>
  <si>
    <t>Kecamatan</t>
  </si>
  <si>
    <t>No</t>
  </si>
  <si>
    <t>Status Gizi Menurut Indeks TB/U</t>
  </si>
  <si>
    <t>Sangat Pendek</t>
  </si>
  <si>
    <t>Pendek</t>
  </si>
  <si>
    <t>Normal</t>
  </si>
  <si>
    <t>Tinggi</t>
  </si>
  <si>
    <t>Sampel</t>
  </si>
  <si>
    <t xml:space="preserve">Uraian </t>
  </si>
  <si>
    <t>S W A S T A</t>
  </si>
  <si>
    <t>Rumah Sakit</t>
  </si>
  <si>
    <t>Balai Pengobatan</t>
  </si>
  <si>
    <t>Rumah Bersalin</t>
  </si>
  <si>
    <t>Dokter Praktek</t>
  </si>
  <si>
    <t>Apotek</t>
  </si>
  <si>
    <t>N E G E R I</t>
  </si>
  <si>
    <t>Rumah Sakit Umum</t>
  </si>
  <si>
    <t>Rumah Sakit Jiwa</t>
  </si>
  <si>
    <t>Apotek Daerah</t>
  </si>
  <si>
    <t>Toko Obat Berijin</t>
  </si>
  <si>
    <t>Puskesmas Pembantu</t>
  </si>
  <si>
    <t>Puskesmas Yang Ada Fasilitas Rawat Inap</t>
  </si>
  <si>
    <t>Balai Pengobatan Kesehatan Paru Masyarakat</t>
  </si>
  <si>
    <t>Puskesmas / Balai Pengobatan</t>
  </si>
  <si>
    <t>Uraian</t>
  </si>
  <si>
    <t>Dokter umum</t>
  </si>
  <si>
    <t>Dokter gigi</t>
  </si>
  <si>
    <t>Dokter spesialis</t>
  </si>
  <si>
    <t xml:space="preserve">Kecamatan </t>
  </si>
  <si>
    <t xml:space="preserve">Bidan </t>
  </si>
  <si>
    <t>Dokter Gigi</t>
  </si>
  <si>
    <t xml:space="preserve">Asisten Apoteker </t>
  </si>
  <si>
    <t>PNS</t>
  </si>
  <si>
    <t>PTT</t>
  </si>
  <si>
    <t xml:space="preserve"> 01 Prambanan</t>
  </si>
  <si>
    <t>-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</si>
  <si>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</si>
  <si>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</si>
  <si>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</si>
  <si>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</si>
  <si>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</si>
  <si>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</si>
  <si>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</si>
  <si>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</si>
  <si>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</si>
  <si>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</si>
  <si>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</si>
  <si>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</si>
  <si>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</si>
  <si>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</si>
  <si>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</si>
  <si>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</si>
  <si>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</si>
  <si>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</si>
  <si>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</si>
  <si>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</si>
  <si>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</si>
  <si>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</si>
  <si>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</si>
  <si>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</si>
  <si>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 xml:space="preserve">     Menurut Kecamatan di Kabupaten Klaten</t>
  </si>
  <si>
    <t xml:space="preserve">Apotek Negeri </t>
  </si>
  <si>
    <t>Apotek Swasta</t>
  </si>
  <si>
    <t xml:space="preserve">Toko Obat </t>
  </si>
  <si>
    <t>16 Juwiring</t>
  </si>
  <si>
    <t>RSU</t>
  </si>
  <si>
    <t>RS Swasta</t>
  </si>
  <si>
    <t>Rumah Sakit Jiwa Daerah</t>
  </si>
  <si>
    <t>BP-4</t>
  </si>
  <si>
    <t xml:space="preserve">Puskesmas </t>
  </si>
  <si>
    <t xml:space="preserve">Puskesmas Keliling </t>
  </si>
  <si>
    <t>Posyandu</t>
  </si>
  <si>
    <t>Jumlah Kematian Bayi</t>
  </si>
  <si>
    <t>Jumlah Kelahiran Bayi</t>
  </si>
  <si>
    <t>Jumlah Ibu Melahirkan</t>
  </si>
  <si>
    <t>Kematian Ibu Melahirkan</t>
  </si>
  <si>
    <t>01 Prambanan</t>
  </si>
  <si>
    <t>(1)</t>
  </si>
  <si>
    <t>(6)</t>
  </si>
  <si>
    <t>(7)</t>
  </si>
  <si>
    <t>(8)</t>
  </si>
  <si>
    <t>(9)</t>
  </si>
  <si>
    <t>(10)</t>
  </si>
  <si>
    <t>(2)</t>
  </si>
  <si>
    <t>(3)</t>
  </si>
  <si>
    <t>(4)</t>
  </si>
  <si>
    <t>(5)</t>
  </si>
  <si>
    <t>Puskesmas</t>
  </si>
  <si>
    <t>Jogonalan II</t>
  </si>
  <si>
    <t>Jogonalan I</t>
  </si>
  <si>
    <t>Prambanan I</t>
  </si>
  <si>
    <t>Prambanan II</t>
  </si>
  <si>
    <t>Wonosari II</t>
  </si>
  <si>
    <t>Wonosari I</t>
  </si>
  <si>
    <t xml:space="preserve">   Jumlah Tenaga Kesehatan Menurut Kecamatan dan Puskesmas</t>
  </si>
  <si>
    <t>Dokter Umum</t>
  </si>
  <si>
    <t>Kematian Balita</t>
  </si>
  <si>
    <t xml:space="preserve">Jumlah </t>
  </si>
  <si>
    <t>ANGKA KEMATIAN BALITA (DILAPORKAN)</t>
  </si>
  <si>
    <t>Jumlah Kematian Balita Menurut Kecamatan dan Puskesmas</t>
  </si>
  <si>
    <t>Jumlah Kematian Bayi Menurut Kecamatan dan Puskesmas</t>
  </si>
  <si>
    <t>ANGKA KEMATIAN BAYI (DILAPORKAN)</t>
  </si>
  <si>
    <t>Jumlah Kematian Ibu Melahirkan Menurut Kecamatan dan Puskesmas</t>
  </si>
  <si>
    <t>ANGKA KEMATIAN IBU MELAHIRKAN  (DILAPORKAN)</t>
  </si>
  <si>
    <t>AFP Rate (Non Polio)  Menurut Kecamatan dan Puskesmas</t>
  </si>
  <si>
    <t>AFP Rate/100.000 penduduk&lt;15 tahun</t>
  </si>
  <si>
    <t>Angka Penemuan (CDR) TB  Menurut Kecamatan dan Puskesmas</t>
  </si>
  <si>
    <t>Angka Insidens Per 100.000 penduduk</t>
  </si>
  <si>
    <t>Persentase Penderita Pneumonia Balita yang Ditemukan dan Ditangani 
  Menurut Kecamatan dan Puskesmas</t>
  </si>
  <si>
    <t>% Pneumonia Balita yang diketemukan dan ditangani</t>
  </si>
  <si>
    <t xml:space="preserve">Persentase Penderita Pneumonia Balita yang Ditemukan dan Ditangani </t>
  </si>
  <si>
    <t>Jumlah Penderita AIDS/HIV  Menurut Kecamatan dan Puskesmas</t>
  </si>
  <si>
    <t>Jumlah Penderita AIDS/HIV</t>
  </si>
  <si>
    <t>Cakupan Penderita Diare Ditangani (%)  Menurut Kecamatan dan Puskesmas</t>
  </si>
  <si>
    <t>Cakupan Penderita Diare Ditangani (%)</t>
  </si>
  <si>
    <t>% penanganan diare</t>
  </si>
  <si>
    <t xml:space="preserve">Jumlah Penderita DBD </t>
  </si>
  <si>
    <t>Jumlah Penderita DBD   Menurut Kecamatan dan Puskesmas</t>
  </si>
  <si>
    <t>Jumlah Kasus Gizi Buruk  Menurut Kecamatan dan Puskesmas</t>
  </si>
  <si>
    <t>Jumlah Kasus Gizi Buruk</t>
  </si>
  <si>
    <t>Jumlah  Kasus</t>
  </si>
  <si>
    <t>Cakupan Pelayanan Ibu Hamil K4  Menurut Kecamatan dan Puskesmas</t>
  </si>
  <si>
    <t>Cakupan Pelayanan Ibu Hamil K4</t>
  </si>
  <si>
    <t>Jumlah  Kunjungan</t>
  </si>
  <si>
    <t>Cakupan Pemberian ASI Eksklusif  Menurut Kecamatan dan Puskesmas</t>
  </si>
  <si>
    <t>Cakupan ASI Ekslusif</t>
  </si>
  <si>
    <t>Cakupan Pemberian ASI Eksklusif</t>
  </si>
  <si>
    <t>Pencapaian Rumah Tangga  Sehat  Menurut Kecamatan dan Puskesmas</t>
  </si>
  <si>
    <t>Cakupan UKBM</t>
  </si>
  <si>
    <t>Desa Siaga</t>
  </si>
  <si>
    <t>Poskesdes</t>
  </si>
  <si>
    <t>Jumlah TT (Tempat Tidur)</t>
  </si>
  <si>
    <t>Jumlah Dokter</t>
  </si>
  <si>
    <t>Tenaga Pendukung</t>
  </si>
  <si>
    <t xml:space="preserve">Indikator Kesibukan </t>
  </si>
  <si>
    <t xml:space="preserve">Tingkat Efektifitas </t>
  </si>
  <si>
    <t>Bidan</t>
  </si>
  <si>
    <t xml:space="preserve">Perawat </t>
  </si>
  <si>
    <t>Perawat gigi</t>
  </si>
  <si>
    <t xml:space="preserve">Apoteker </t>
  </si>
  <si>
    <t>Tenaga teknis kefarmasian</t>
  </si>
  <si>
    <t>Dietisien</t>
  </si>
  <si>
    <t>Fisioterafis</t>
  </si>
  <si>
    <t>Radiografer</t>
  </si>
  <si>
    <t>Analisis kesehatan</t>
  </si>
  <si>
    <t>Rekam medis dan informasi kesehatan</t>
  </si>
  <si>
    <t>Staf Penunjang administrasi</t>
  </si>
  <si>
    <t>Staf penunjang perencanaan</t>
  </si>
  <si>
    <t xml:space="preserve"> Teknisi elektromedis</t>
  </si>
  <si>
    <t xml:space="preserve"> Pejabat struktural</t>
  </si>
  <si>
    <t>(11)</t>
  </si>
  <si>
    <t>(12)</t>
  </si>
  <si>
    <t>(13)</t>
  </si>
  <si>
    <t>Kefarmasian</t>
  </si>
  <si>
    <t>Kesehatan Masyarakat</t>
  </si>
  <si>
    <t>Gizi</t>
  </si>
  <si>
    <t>Kesehatan Lingkungan</t>
  </si>
  <si>
    <t>Terapi Fisik</t>
  </si>
  <si>
    <t>Fisioterafi</t>
  </si>
  <si>
    <t>Tenaga Kesehatan</t>
  </si>
  <si>
    <t>Trucuk II</t>
  </si>
  <si>
    <t>Trucuk I</t>
  </si>
  <si>
    <t>Cawas II</t>
  </si>
  <si>
    <t>Tabel 3.12</t>
  </si>
  <si>
    <t>Cakupan Upaya Kesehatan Bersumberdaya Masyarakat (UKBM) Menurut Kecamatan dan Puskesmas</t>
  </si>
  <si>
    <t>Kematian Bayi</t>
  </si>
  <si>
    <t>Staf teknis lainnya</t>
  </si>
  <si>
    <t>Cawas I</t>
  </si>
  <si>
    <t xml:space="preserve">Kalikotes </t>
  </si>
  <si>
    <t>Jambukulon</t>
  </si>
  <si>
    <t>Majegan</t>
  </si>
  <si>
    <t>Kayumas</t>
  </si>
  <si>
    <t>Dokter Spesialis</t>
  </si>
  <si>
    <t>Angka Penemuan (CDR) TB</t>
  </si>
  <si>
    <t xml:space="preserve">    Tabel 2.1 </t>
  </si>
  <si>
    <t xml:space="preserve">      Tabel 2.2</t>
  </si>
  <si>
    <t xml:space="preserve">                 Tabel 2.3</t>
  </si>
  <si>
    <t>Tabel 2.4</t>
  </si>
  <si>
    <t xml:space="preserve">   Tabel 2.5</t>
  </si>
  <si>
    <t>Lanjutan Tabel 2.5</t>
  </si>
  <si>
    <t xml:space="preserve">             Tabel 2.6</t>
  </si>
  <si>
    <t xml:space="preserve">                     Tabel 2.7</t>
  </si>
  <si>
    <t xml:space="preserve">    Tabel 2.8</t>
  </si>
  <si>
    <t>Tabel 2.9</t>
  </si>
  <si>
    <t xml:space="preserve">Tabel 2.10 </t>
  </si>
  <si>
    <t>Tabel 2.11</t>
  </si>
  <si>
    <t xml:space="preserve">Tabel 2.14 </t>
  </si>
  <si>
    <t>Tabel 2.15</t>
  </si>
  <si>
    <t>Tabel 2.16</t>
  </si>
  <si>
    <t>Tabel 2.18</t>
  </si>
  <si>
    <t>Tabel 2.20</t>
  </si>
  <si>
    <t>Tabel 2.21</t>
  </si>
  <si>
    <t>Tabel 2.22</t>
  </si>
  <si>
    <t>Tabel 2.23</t>
  </si>
  <si>
    <t>Tabel 2.24</t>
  </si>
  <si>
    <t xml:space="preserve">Tabel 2.25  </t>
  </si>
  <si>
    <t xml:space="preserve">Tabel 2.26 </t>
  </si>
  <si>
    <t>Tabel 2.13</t>
  </si>
  <si>
    <t>Tabel 2.19</t>
  </si>
  <si>
    <t>Kebondalem Lor</t>
  </si>
  <si>
    <t xml:space="preserve">Jogonalan </t>
  </si>
  <si>
    <t>Prosentase Rumah Sehat</t>
  </si>
  <si>
    <t xml:space="preserve">             Jumlah Kematian Bayi, Jumlah Kelahiran Bayi,  Jumlah Ibu Melahirkan</t>
  </si>
  <si>
    <t xml:space="preserve">               dan Kematian Ibu  Melahirkan Menurut Kecamatan </t>
  </si>
  <si>
    <t>Prosentase Rumah Tangga Sehat</t>
  </si>
  <si>
    <t>Jumlah  2017</t>
  </si>
  <si>
    <t>Sumber :  Dinas Kesehatan Kabupaten Klaten, 2018</t>
  </si>
  <si>
    <t>Sumber : RSUD Bagas Waras, 2018</t>
  </si>
  <si>
    <t>Sumber : RSU  Soeraji Tirtonegoro Klaten, 2018</t>
  </si>
  <si>
    <t>Sumber : RSU   Sorjarwadi  Klaten, 2018</t>
  </si>
  <si>
    <t>Profil RSU  Dr.RM  Soedjarwadi  Klaten Tahun 2017</t>
  </si>
  <si>
    <t>Profil RSUP Soeradji  Tirtonegoro Kabupaten Klaten Tahun 2017</t>
  </si>
  <si>
    <t>Profil RSUD BAGAS WARAS Kabupaten Klaten Tahun 2017</t>
  </si>
  <si>
    <t>Jumlah   2017</t>
  </si>
  <si>
    <t>di Kabupaten Klaten Tahun 2016-2017</t>
  </si>
  <si>
    <t>di Kabupaten Klaten Tahun 2013-2017</t>
  </si>
  <si>
    <t>Tabel 2.17</t>
  </si>
  <si>
    <t>di Kabupaten Klaten Tahun 2017</t>
  </si>
  <si>
    <t xml:space="preserve">               Apotek dan Toko Obat Yang Ijinnya Dikeluarkan Tahun 2017</t>
  </si>
  <si>
    <t>Rumah Sakit Menurut Kecamatan dan Jenisnya di Kabupaten Klaten Tahun 2017</t>
  </si>
  <si>
    <t xml:space="preserve">  Puskesmas dan Posyandu Menurut Kecamatan di Kabupaten Klaten Tahun 2017</t>
  </si>
  <si>
    <t xml:space="preserve">         Di Kabupaten Klaten Tahun 2017</t>
  </si>
  <si>
    <t>Jumlah      2017</t>
  </si>
  <si>
    <t>Dokter Praktek Yang Izinnya Dikeluarkan Tahun 2013-2017</t>
  </si>
  <si>
    <t xml:space="preserve">                  Sarana Kesehatan Yang Izinnya Dikeluarkan Tahun 2013-2017</t>
  </si>
  <si>
    <t xml:space="preserve">           Status Gizi Menurut Indeks TB/U di Kabupaten Klaten Tahun 2013 - 2017</t>
  </si>
  <si>
    <t>Prevalensi Status Gizi Balita Menurut Indeks BB/U, Tahun 2013 - 2017</t>
  </si>
  <si>
    <t>161 TT</t>
  </si>
  <si>
    <t>Dokter Umum (PNS/Non PNS)</t>
  </si>
  <si>
    <t>Dokter Spesialis:</t>
  </si>
  <si>
    <t>Non PNS</t>
  </si>
  <si>
    <t>Tamu</t>
  </si>
  <si>
    <t>Kunjungan pasien 56.103 jiwa/tahun</t>
  </si>
  <si>
    <t xml:space="preserve"> Rata-rata kunjungan rawat jalan :50.137 orang/tahun (± 137 orang/hari).</t>
  </si>
  <si>
    <t>Rata-rata kunjungan rawat inap : 5.966 orang/tahun. (±  16 orang/hari).</t>
  </si>
  <si>
    <t>Rata-rata kunjungan IGD : 7.509 orang/tahun.(±  20orang/hari).</t>
  </si>
  <si>
    <t xml:space="preserve">·      BOR:  42,04 % </t>
  </si>
  <si>
    <t xml:space="preserve">·      TOI : 5,28 hari </t>
  </si>
  <si>
    <r>
      <t xml:space="preserve">·      </t>
    </r>
    <r>
      <rPr>
        <sz val="8"/>
        <color theme="1"/>
        <rFont val="Bookman Old Style"/>
        <family val="1"/>
      </rPr>
      <t xml:space="preserve">ALOS : 3,5 hari </t>
    </r>
  </si>
  <si>
    <t xml:space="preserve">·      GDR :37,21  % </t>
  </si>
  <si>
    <r>
      <t xml:space="preserve">·      </t>
    </r>
    <r>
      <rPr>
        <sz val="8"/>
        <color rgb="FF000000"/>
        <rFont val="Bookman Old Style"/>
        <family val="1"/>
      </rPr>
      <t xml:space="preserve">NDR : 13,7% </t>
    </r>
  </si>
  <si>
    <t>Bidan PNS</t>
  </si>
  <si>
    <t>Bidan Non PNS</t>
  </si>
  <si>
    <t>Perawat  PNS</t>
  </si>
  <si>
    <t>Perawat Non PNS</t>
  </si>
  <si>
    <t>Perawat gigi Non PNS</t>
  </si>
  <si>
    <t>Apoteker  PNS</t>
  </si>
  <si>
    <t>Apoteker  Non PNS</t>
  </si>
  <si>
    <t>Tenaga teknis kefarmasian Non PNS</t>
  </si>
  <si>
    <t>Dietisien PNS</t>
  </si>
  <si>
    <t>Dietisien Non PNS</t>
  </si>
  <si>
    <t>Fisioterafis PNS</t>
  </si>
  <si>
    <t>Fisioterafis Non PNS</t>
  </si>
  <si>
    <t>Radiografer Non PNS</t>
  </si>
  <si>
    <t>Teknisi elektromedis Non PNS</t>
  </si>
  <si>
    <t>Analisis kesehatan PNS</t>
  </si>
  <si>
    <t>Analisis kesehatan Non PNS</t>
  </si>
  <si>
    <t>Rekam medis dan informasi kesehatan PNS</t>
  </si>
  <si>
    <t>Rekam medis dan informasi kesehatan Non PNS</t>
  </si>
  <si>
    <t>Staf Penunjang administrasi PNS</t>
  </si>
  <si>
    <t>Staf Penunjang administrasi Non PNS</t>
  </si>
  <si>
    <t>Staf penunjang perencanaan PNS</t>
  </si>
  <si>
    <t>staf penunjang perencanaan Non PNS</t>
  </si>
  <si>
    <t>Gigi Spesialis</t>
  </si>
  <si>
    <t>Sub Spesialis</t>
  </si>
  <si>
    <t>Rata-rata kunjungan rawat inap : 24.211  orang/tahun. (±  67 orang/hari).</t>
  </si>
  <si>
    <t xml:space="preserve"> Rata-rata kunjungan rawat jalan : 230.814 orang/tahun (± 881 orang/hari).</t>
  </si>
  <si>
    <t>Rata-rata kunjungan IGD : 28.081 orang/tahun.(±  77 orang/hari).</t>
  </si>
  <si>
    <r>
      <t xml:space="preserve">·      </t>
    </r>
    <r>
      <rPr>
        <sz val="8"/>
        <color rgb="FF000000"/>
        <rFont val="Bookman Old Style"/>
        <family val="1"/>
      </rPr>
      <t xml:space="preserve">NDR : 27,18% </t>
    </r>
  </si>
  <si>
    <t xml:space="preserve">·      GDR : 54,98  % </t>
  </si>
  <si>
    <r>
      <t xml:space="preserve">·      </t>
    </r>
    <r>
      <rPr>
        <sz val="8"/>
        <color theme="1"/>
        <rFont val="Bookman Old Style"/>
        <family val="1"/>
      </rPr>
      <t xml:space="preserve">ALOS  :4,41hari </t>
    </r>
  </si>
  <si>
    <t xml:space="preserve">·      TOI : 1,51 hari </t>
  </si>
  <si>
    <t xml:space="preserve">·      BOR: 74,25 % </t>
  </si>
  <si>
    <t>Kunjungan pasien  rawat jalan 1.715 jiwa/tahun (8 orang/hari), dan rawat inap 29 orang/tahun</t>
  </si>
  <si>
    <t>Kunjungan pasien jiwa/tahun sebanyak 28.025 orang</t>
  </si>
  <si>
    <t>Rata-rata kunjungan rawat inap : 3.551  orang/tahun. (±  10 orang/hari).</t>
  </si>
  <si>
    <t xml:space="preserve"> Rata-rata kunjungan rawat jalan : 129.751 orang/tahun (±355 orang/hari).</t>
  </si>
  <si>
    <t>Rata-rata kunjungan IGD : 10.461 orang/tahun.(±  29 orang/hari).</t>
  </si>
  <si>
    <t xml:space="preserve">·      BOR: 68,75  % </t>
  </si>
  <si>
    <t xml:space="preserve">·      TOI : 5,83. hari </t>
  </si>
  <si>
    <r>
      <t xml:space="preserve">·      </t>
    </r>
    <r>
      <rPr>
        <sz val="8"/>
        <color theme="1"/>
        <rFont val="Bookman Old Style"/>
        <family val="1"/>
      </rPr>
      <t xml:space="preserve">ALOS : 12,82 hari </t>
    </r>
  </si>
  <si>
    <t>GDR :0,036  per mill</t>
  </si>
  <si>
    <t xml:space="preserve">NDR :  0,021 per mill 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</si>
</sst>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0_);\(0\)"/>
  </numFmts>
  <fonts count="3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9"/>
      <color rgb="FF000000"/>
      <name val="Calibri"/>
      <family val="2"/>
      <scheme val="minor"/>
    </font>
    <font>
      <sz val="10"/>
      <color theme="1"/>
      <name val="Tahoma"/>
      <family val="2"/>
    </font>
    <font>
      <i/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B05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rgb="FF000000"/>
      <name val="Times New Roman"/>
      <family val="1"/>
    </font>
    <font>
      <b/>
      <i/>
      <sz val="9"/>
      <color theme="1"/>
      <name val="Times New Roman"/>
      <family val="1"/>
    </font>
    <font>
      <b/>
      <sz val="11"/>
      <color theme="1"/>
      <name val="Bookman Old Style"/>
      <family val="1"/>
    </font>
    <font>
      <b/>
      <sz val="8"/>
      <color theme="1"/>
      <name val="Bookman Old Style"/>
      <family val="1"/>
    </font>
    <font>
      <sz val="8"/>
      <color theme="1"/>
      <name val="Bookman Old Style"/>
      <family val="1"/>
    </font>
    <font>
      <sz val="8"/>
      <color rgb="FF000000"/>
      <name val="Bookman Old Style"/>
      <family val="1"/>
    </font>
    <font>
      <sz val="9"/>
      <color rgb="FF000000"/>
      <name val="Bookman Old Style"/>
      <family val="1"/>
    </font>
    <font>
      <sz val="8"/>
      <color theme="1"/>
      <name val="Calibri"/>
      <family val="2"/>
      <charset val="1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"/>
      <color theme="1"/>
      <name val="Calibri"/>
      <family val="2"/>
      <charset val="1"/>
      <scheme val="minor"/>
    </font>
    <font>
      <sz val="7"/>
      <color rgb="FF000000"/>
      <name val="Times New Roman"/>
      <family val="1"/>
    </font>
    <font>
      <sz val="7"/>
      <color theme="1"/>
      <name val="Times New Roman"/>
      <family val="1"/>
    </font>
    <font>
      <sz val="7"/>
      <color theme="1"/>
      <name val="Calibri"/>
      <family val="2"/>
      <charset val="1"/>
      <scheme val="minor"/>
    </font>
    <font>
      <i/>
      <sz val="7"/>
      <color rgb="FF000000"/>
      <name val="Times New Roman"/>
      <family val="1"/>
    </font>
    <font>
      <sz val="11"/>
      <color theme="0"/>
      <name val="Calibri"/>
      <family val="2"/>
      <charset val="1"/>
      <scheme val="minor"/>
    </font>
    <font>
      <sz val="8"/>
      <color theme="0"/>
      <name val="Calibri"/>
      <family val="2"/>
      <charset val="1"/>
      <scheme val="minor"/>
    </font>
    <font>
      <i/>
      <sz val="8"/>
      <color theme="1"/>
      <name val="Bookman Old Style"/>
      <family val="1"/>
    </font>
    <font>
      <sz val="11"/>
      <color theme="1" tint="0.499984740745262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sz val="8"/>
      <color rgb="FF000000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double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double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rgb="FF000000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rgb="FF000000"/>
      </bottom>
      <diagonal/>
    </border>
    <border>
      <left style="hair">
        <color indexed="64"/>
      </left>
      <right style="medium">
        <color indexed="64"/>
      </right>
      <top/>
      <bottom style="hair">
        <color rgb="FF000000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19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vertical="top"/>
    </xf>
    <xf numFmtId="2" fontId="0" fillId="0" borderId="0" xfId="0" applyNumberFormat="1"/>
    <xf numFmtId="0" fontId="12" fillId="0" borderId="0" xfId="0" applyFont="1" applyAlignment="1">
      <alignment horizontal="justify"/>
    </xf>
    <xf numFmtId="0" fontId="10" fillId="0" borderId="0" xfId="0" applyFont="1"/>
    <xf numFmtId="0" fontId="14" fillId="0" borderId="10" xfId="0" applyFont="1" applyBorder="1" applyAlignment="1">
      <alignment horizontal="center"/>
    </xf>
    <xf numFmtId="0" fontId="14" fillId="0" borderId="11" xfId="0" applyFont="1" applyBorder="1"/>
    <xf numFmtId="2" fontId="14" fillId="0" borderId="11" xfId="0" applyNumberFormat="1" applyFont="1" applyBorder="1" applyAlignment="1">
      <alignment horizontal="center"/>
    </xf>
    <xf numFmtId="2" fontId="14" fillId="0" borderId="12" xfId="0" applyNumberFormat="1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/>
    <xf numFmtId="0" fontId="14" fillId="0" borderId="22" xfId="0" applyFont="1" applyBorder="1" applyAlignment="1">
      <alignment horizontal="center"/>
    </xf>
    <xf numFmtId="0" fontId="14" fillId="0" borderId="23" xfId="0" applyFont="1" applyBorder="1"/>
    <xf numFmtId="0" fontId="15" fillId="0" borderId="0" xfId="0" applyFont="1"/>
    <xf numFmtId="0" fontId="11" fillId="0" borderId="0" xfId="0" applyFont="1" applyAlignment="1">
      <alignment horizontal="center"/>
    </xf>
    <xf numFmtId="0" fontId="10" fillId="0" borderId="20" xfId="0" applyFont="1" applyBorder="1" applyAlignment="1">
      <alignment horizontal="center"/>
    </xf>
    <xf numFmtId="2" fontId="10" fillId="0" borderId="20" xfId="0" applyNumberFormat="1" applyFont="1" applyBorder="1" applyAlignment="1">
      <alignment horizontal="center"/>
    </xf>
    <xf numFmtId="2" fontId="10" fillId="0" borderId="20" xfId="0" applyNumberFormat="1" applyFont="1" applyBorder="1"/>
    <xf numFmtId="0" fontId="10" fillId="0" borderId="20" xfId="0" applyFont="1" applyBorder="1" applyAlignment="1">
      <alignment horizontal="center" wrapText="1"/>
    </xf>
    <xf numFmtId="2" fontId="10" fillId="0" borderId="21" xfId="0" applyNumberFormat="1" applyFont="1" applyBorder="1" applyAlignment="1">
      <alignment horizontal="center" wrapText="1"/>
    </xf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 wrapText="1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34" xfId="0" applyFont="1" applyBorder="1" applyAlignment="1">
      <alignment vertical="top" wrapText="1"/>
    </xf>
    <xf numFmtId="0" fontId="10" fillId="0" borderId="35" xfId="0" applyFont="1" applyBorder="1" applyAlignment="1">
      <alignment horizontal="center" vertical="top" wrapText="1"/>
    </xf>
    <xf numFmtId="0" fontId="10" fillId="0" borderId="34" xfId="0" applyFont="1" applyBorder="1" applyAlignment="1">
      <alignment vertical="top"/>
    </xf>
    <xf numFmtId="0" fontId="10" fillId="0" borderId="40" xfId="0" applyFont="1" applyBorder="1" applyAlignment="1">
      <alignment vertical="top" wrapText="1"/>
    </xf>
    <xf numFmtId="0" fontId="10" fillId="0" borderId="41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0" fillId="0" borderId="13" xfId="0" applyFont="1" applyBorder="1" applyAlignment="1">
      <alignment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22" xfId="0" applyFont="1" applyBorder="1" applyAlignment="1">
      <alignment vertical="top" wrapText="1"/>
    </xf>
    <xf numFmtId="0" fontId="10" fillId="0" borderId="23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13" xfId="0" applyFont="1" applyBorder="1" applyAlignment="1">
      <alignment vertical="top"/>
    </xf>
    <xf numFmtId="0" fontId="10" fillId="0" borderId="19" xfId="0" applyFont="1" applyBorder="1" applyAlignment="1">
      <alignment vertical="top"/>
    </xf>
    <xf numFmtId="0" fontId="10" fillId="0" borderId="23" xfId="0" applyFont="1" applyFill="1" applyBorder="1" applyAlignment="1">
      <alignment horizontal="center" vertical="top" wrapText="1"/>
    </xf>
    <xf numFmtId="0" fontId="10" fillId="0" borderId="36" xfId="0" applyFont="1" applyBorder="1" applyAlignment="1">
      <alignment horizontal="center" vertical="top" wrapText="1"/>
    </xf>
    <xf numFmtId="0" fontId="10" fillId="0" borderId="37" xfId="0" applyFont="1" applyBorder="1" applyAlignment="1">
      <alignment vertical="top"/>
    </xf>
    <xf numFmtId="0" fontId="10" fillId="0" borderId="38" xfId="0" applyFont="1" applyBorder="1" applyAlignment="1">
      <alignment horizontal="center" vertical="top" wrapText="1"/>
    </xf>
    <xf numFmtId="0" fontId="10" fillId="0" borderId="39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0" fillId="0" borderId="14" xfId="0" applyFont="1" applyBorder="1" applyAlignment="1">
      <alignment horizontal="center"/>
    </xf>
    <xf numFmtId="0" fontId="21" fillId="0" borderId="14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0" fillId="0" borderId="50" xfId="0" applyFont="1" applyBorder="1" applyAlignment="1">
      <alignment horizontal="center"/>
    </xf>
    <xf numFmtId="0" fontId="21" fillId="0" borderId="50" xfId="0" applyFont="1" applyBorder="1" applyAlignment="1">
      <alignment horizontal="center" vertical="top"/>
    </xf>
    <xf numFmtId="0" fontId="21" fillId="0" borderId="51" xfId="0" applyFont="1" applyBorder="1" applyAlignment="1">
      <alignment horizontal="center" vertical="top"/>
    </xf>
    <xf numFmtId="0" fontId="20" fillId="0" borderId="17" xfId="0" applyFont="1" applyBorder="1" applyAlignment="1">
      <alignment horizontal="center"/>
    </xf>
    <xf numFmtId="0" fontId="20" fillId="0" borderId="17" xfId="0" applyFont="1" applyBorder="1" applyAlignment="1">
      <alignment horizontal="center" vertical="top"/>
    </xf>
    <xf numFmtId="0" fontId="20" fillId="0" borderId="18" xfId="0" applyFont="1" applyBorder="1" applyAlignment="1">
      <alignment horizontal="center" vertical="top"/>
    </xf>
    <xf numFmtId="0" fontId="14" fillId="0" borderId="49" xfId="0" applyFont="1" applyBorder="1" applyAlignment="1">
      <alignment horizontal="center"/>
    </xf>
    <xf numFmtId="0" fontId="14" fillId="0" borderId="50" xfId="0" applyFont="1" applyBorder="1"/>
    <xf numFmtId="0" fontId="20" fillId="0" borderId="20" xfId="0" applyFont="1" applyBorder="1" applyAlignment="1">
      <alignment horizontal="center"/>
    </xf>
    <xf numFmtId="0" fontId="21" fillId="0" borderId="20" xfId="0" applyFont="1" applyBorder="1" applyAlignment="1">
      <alignment horizontal="center" vertical="top"/>
    </xf>
    <xf numFmtId="0" fontId="21" fillId="0" borderId="21" xfId="0" applyFont="1" applyBorder="1" applyAlignment="1">
      <alignment horizontal="center" vertical="top"/>
    </xf>
    <xf numFmtId="0" fontId="20" fillId="0" borderId="88" xfId="0" applyFont="1" applyBorder="1" applyAlignment="1">
      <alignment vertical="top" wrapText="1"/>
    </xf>
    <xf numFmtId="0" fontId="19" fillId="2" borderId="89" xfId="0" applyFont="1" applyFill="1" applyBorder="1" applyAlignment="1">
      <alignment horizontal="center" vertical="center" wrapText="1"/>
    </xf>
    <xf numFmtId="0" fontId="19" fillId="2" borderId="90" xfId="0" applyFont="1" applyFill="1" applyBorder="1" applyAlignment="1">
      <alignment horizontal="center" vertical="center" wrapText="1"/>
    </xf>
    <xf numFmtId="0" fontId="19" fillId="2" borderId="91" xfId="0" applyFont="1" applyFill="1" applyBorder="1" applyAlignment="1">
      <alignment horizontal="center" vertical="center" wrapText="1"/>
    </xf>
    <xf numFmtId="0" fontId="20" fillId="0" borderId="92" xfId="0" applyFont="1" applyBorder="1" applyAlignment="1">
      <alignment horizontal="justify" vertical="top" wrapText="1"/>
    </xf>
    <xf numFmtId="0" fontId="20" fillId="0" borderId="92" xfId="0" applyFont="1" applyBorder="1" applyAlignment="1">
      <alignment horizontal="left" vertical="top" wrapText="1"/>
    </xf>
    <xf numFmtId="0" fontId="20" fillId="0" borderId="93" xfId="0" applyFont="1" applyBorder="1" applyAlignment="1">
      <alignment horizontal="justify" vertical="top" wrapText="1"/>
    </xf>
    <xf numFmtId="0" fontId="20" fillId="0" borderId="95" xfId="0" applyFont="1" applyBorder="1" applyAlignment="1">
      <alignment horizontal="justify" vertical="top" wrapText="1"/>
    </xf>
    <xf numFmtId="0" fontId="20" fillId="0" borderId="95" xfId="0" applyFont="1" applyBorder="1" applyAlignment="1">
      <alignment horizontal="left" vertical="top" wrapText="1"/>
    </xf>
    <xf numFmtId="0" fontId="20" fillId="0" borderId="98" xfId="0" applyFont="1" applyBorder="1" applyAlignment="1">
      <alignment horizontal="left" vertical="top" wrapText="1"/>
    </xf>
    <xf numFmtId="0" fontId="20" fillId="0" borderId="101" xfId="0" applyFont="1" applyBorder="1" applyAlignment="1">
      <alignment vertical="top" wrapText="1"/>
    </xf>
    <xf numFmtId="0" fontId="19" fillId="2" borderId="87" xfId="0" quotePrefix="1" applyFont="1" applyFill="1" applyBorder="1" applyAlignment="1">
      <alignment horizontal="center" vertical="center" wrapText="1"/>
    </xf>
    <xf numFmtId="0" fontId="19" fillId="2" borderId="5" xfId="0" quotePrefix="1" applyFont="1" applyFill="1" applyBorder="1" applyAlignment="1">
      <alignment horizontal="center" vertical="center" wrapText="1"/>
    </xf>
    <xf numFmtId="0" fontId="19" fillId="2" borderId="86" xfId="0" quotePrefix="1" applyFont="1" applyFill="1" applyBorder="1" applyAlignment="1">
      <alignment horizontal="center" vertical="center" wrapText="1"/>
    </xf>
    <xf numFmtId="0" fontId="23" fillId="0" borderId="0" xfId="0" applyFont="1"/>
    <xf numFmtId="0" fontId="20" fillId="0" borderId="0" xfId="0" applyFont="1"/>
    <xf numFmtId="0" fontId="20" fillId="0" borderId="96" xfId="0" applyFont="1" applyBorder="1" applyAlignment="1">
      <alignment vertical="top"/>
    </xf>
    <xf numFmtId="0" fontId="20" fillId="0" borderId="96" xfId="0" applyFont="1" applyBorder="1" applyAlignment="1">
      <alignment vertical="top" wrapText="1"/>
    </xf>
    <xf numFmtId="0" fontId="20" fillId="0" borderId="36" xfId="0" applyFont="1" applyBorder="1" applyAlignment="1">
      <alignment vertical="top" wrapText="1"/>
    </xf>
    <xf numFmtId="0" fontId="20" fillId="0" borderId="99" xfId="0" applyFont="1" applyBorder="1" applyAlignment="1">
      <alignment vertical="top" wrapText="1"/>
    </xf>
    <xf numFmtId="0" fontId="20" fillId="0" borderId="45" xfId="0" applyFont="1" applyBorder="1" applyAlignment="1">
      <alignment vertical="top" wrapText="1"/>
    </xf>
    <xf numFmtId="0" fontId="25" fillId="0" borderId="0" xfId="0" applyFont="1" applyAlignment="1">
      <alignment horizontal="center" vertical="top"/>
    </xf>
    <xf numFmtId="0" fontId="24" fillId="0" borderId="0" xfId="0" applyFont="1" applyAlignment="1">
      <alignment vertical="top"/>
    </xf>
    <xf numFmtId="0" fontId="10" fillId="0" borderId="22" xfId="0" applyFont="1" applyFill="1" applyBorder="1" applyAlignment="1">
      <alignment wrapText="1"/>
    </xf>
    <xf numFmtId="0" fontId="10" fillId="0" borderId="23" xfId="0" applyFont="1" applyFill="1" applyBorder="1" applyAlignment="1">
      <alignment horizontal="center" wrapText="1"/>
    </xf>
    <xf numFmtId="0" fontId="10" fillId="0" borderId="24" xfId="0" applyFont="1" applyFill="1" applyBorder="1" applyAlignment="1">
      <alignment horizontal="center" wrapText="1"/>
    </xf>
    <xf numFmtId="0" fontId="0" fillId="0" borderId="2" xfId="0" applyBorder="1"/>
    <xf numFmtId="0" fontId="30" fillId="0" borderId="0" xfId="0" applyFont="1"/>
    <xf numFmtId="0" fontId="28" fillId="0" borderId="1" xfId="0" applyFont="1" applyBorder="1" applyAlignment="1">
      <alignment vertical="top"/>
    </xf>
    <xf numFmtId="0" fontId="29" fillId="0" borderId="1" xfId="0" applyFont="1" applyBorder="1" applyAlignment="1">
      <alignment vertical="top"/>
    </xf>
    <xf numFmtId="0" fontId="29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vertical="top"/>
    </xf>
    <xf numFmtId="0" fontId="28" fillId="0" borderId="0" xfId="0" applyFont="1" applyBorder="1" applyAlignment="1">
      <alignment vertical="top"/>
    </xf>
    <xf numFmtId="0" fontId="29" fillId="0" borderId="0" xfId="0" applyFont="1" applyBorder="1" applyAlignment="1">
      <alignment vertical="top"/>
    </xf>
    <xf numFmtId="0" fontId="29" fillId="0" borderId="0" xfId="0" applyFont="1" applyBorder="1" applyAlignment="1">
      <alignment horizontal="center" vertical="top" wrapText="1"/>
    </xf>
    <xf numFmtId="0" fontId="30" fillId="0" borderId="0" xfId="0" applyFont="1" applyBorder="1" applyAlignment="1">
      <alignment vertical="top"/>
    </xf>
    <xf numFmtId="0" fontId="20" fillId="0" borderId="120" xfId="0" applyFont="1" applyBorder="1" applyAlignment="1">
      <alignment vertical="top" wrapText="1"/>
    </xf>
    <xf numFmtId="0" fontId="20" fillId="0" borderId="119" xfId="0" applyFont="1" applyBorder="1" applyAlignment="1">
      <alignment horizontal="left" vertical="top" wrapText="1"/>
    </xf>
    <xf numFmtId="0" fontId="20" fillId="0" borderId="121" xfId="0" applyFont="1" applyBorder="1" applyAlignment="1">
      <alignment vertical="top" wrapText="1"/>
    </xf>
    <xf numFmtId="0" fontId="14" fillId="0" borderId="14" xfId="0" applyFont="1" applyFill="1" applyBorder="1"/>
    <xf numFmtId="0" fontId="32" fillId="0" borderId="0" xfId="0" applyFont="1"/>
    <xf numFmtId="0" fontId="10" fillId="0" borderId="50" xfId="0" applyFont="1" applyBorder="1" applyAlignment="1">
      <alignment horizontal="center"/>
    </xf>
    <xf numFmtId="0" fontId="10" fillId="0" borderId="50" xfId="0" applyFont="1" applyBorder="1" applyAlignment="1">
      <alignment horizontal="center" wrapText="1"/>
    </xf>
    <xf numFmtId="0" fontId="20" fillId="0" borderId="23" xfId="0" applyFont="1" applyBorder="1" applyAlignment="1">
      <alignment horizontal="center"/>
    </xf>
    <xf numFmtId="0" fontId="21" fillId="0" borderId="23" xfId="0" applyFont="1" applyBorder="1" applyAlignment="1">
      <alignment horizontal="center" vertical="top"/>
    </xf>
    <xf numFmtId="0" fontId="21" fillId="0" borderId="24" xfId="0" applyFont="1" applyBorder="1" applyAlignment="1">
      <alignment horizontal="center" vertical="top"/>
    </xf>
    <xf numFmtId="0" fontId="21" fillId="0" borderId="122" xfId="0" applyFont="1" applyFill="1" applyBorder="1" applyAlignment="1">
      <alignment horizontal="center" vertical="top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65" xfId="0" applyFont="1" applyFill="1" applyBorder="1" applyAlignment="1">
      <alignment horizontal="center"/>
    </xf>
    <xf numFmtId="0" fontId="21" fillId="0" borderId="65" xfId="0" applyFont="1" applyFill="1" applyBorder="1" applyAlignment="1">
      <alignment horizontal="center" vertical="top"/>
    </xf>
    <xf numFmtId="0" fontId="0" fillId="0" borderId="0" xfId="0" applyBorder="1"/>
    <xf numFmtId="0" fontId="0" fillId="0" borderId="2" xfId="0" applyBorder="1" applyAlignment="1">
      <alignment horizontal="center"/>
    </xf>
    <xf numFmtId="0" fontId="20" fillId="0" borderId="96" xfId="0" applyFont="1" applyBorder="1" applyAlignment="1">
      <alignment horizontal="center" vertical="top"/>
    </xf>
    <xf numFmtId="0" fontId="20" fillId="0" borderId="93" xfId="0" applyFont="1" applyBorder="1" applyAlignment="1">
      <alignment horizontal="center" vertical="top"/>
    </xf>
    <xf numFmtId="0" fontId="0" fillId="0" borderId="0" xfId="0" applyFill="1"/>
    <xf numFmtId="0" fontId="2" fillId="0" borderId="0" xfId="0" applyFont="1" applyFill="1" applyAlignment="1">
      <alignment wrapText="1"/>
    </xf>
    <xf numFmtId="2" fontId="32" fillId="0" borderId="0" xfId="0" applyNumberFormat="1" applyFont="1"/>
    <xf numFmtId="4" fontId="32" fillId="0" borderId="0" xfId="0" applyNumberFormat="1" applyFont="1"/>
    <xf numFmtId="0" fontId="33" fillId="0" borderId="0" xfId="0" applyFont="1" applyBorder="1" applyAlignment="1">
      <alignment horizontal="center" vertical="top" wrapText="1"/>
    </xf>
    <xf numFmtId="0" fontId="21" fillId="0" borderId="15" xfId="0" applyFont="1" applyFill="1" applyBorder="1" applyAlignment="1">
      <alignment horizontal="center" vertical="top"/>
    </xf>
    <xf numFmtId="0" fontId="14" fillId="0" borderId="19" xfId="0" applyFont="1" applyBorder="1" applyAlignment="1">
      <alignment horizontal="center"/>
    </xf>
    <xf numFmtId="0" fontId="14" fillId="0" borderId="20" xfId="0" applyFont="1" applyBorder="1"/>
    <xf numFmtId="0" fontId="20" fillId="0" borderId="0" xfId="0" applyFont="1" applyAlignment="1">
      <alignment vertical="top"/>
    </xf>
    <xf numFmtId="0" fontId="19" fillId="2" borderId="89" xfId="0" applyFont="1" applyFill="1" applyBorder="1" applyAlignment="1">
      <alignment horizontal="center" vertical="top" wrapText="1"/>
    </xf>
    <xf numFmtId="0" fontId="19" fillId="2" borderId="90" xfId="0" applyFont="1" applyFill="1" applyBorder="1" applyAlignment="1">
      <alignment horizontal="center" vertical="top" wrapText="1"/>
    </xf>
    <xf numFmtId="0" fontId="19" fillId="2" borderId="91" xfId="0" applyFont="1" applyFill="1" applyBorder="1" applyAlignment="1">
      <alignment horizontal="center" vertical="top" wrapText="1"/>
    </xf>
    <xf numFmtId="0" fontId="19" fillId="2" borderId="87" xfId="0" quotePrefix="1" applyFont="1" applyFill="1" applyBorder="1" applyAlignment="1">
      <alignment horizontal="center" vertical="top" wrapText="1"/>
    </xf>
    <xf numFmtId="0" fontId="19" fillId="2" borderId="5" xfId="0" quotePrefix="1" applyFont="1" applyFill="1" applyBorder="1" applyAlignment="1">
      <alignment horizontal="center" vertical="top" wrapText="1"/>
    </xf>
    <xf numFmtId="0" fontId="19" fillId="2" borderId="86" xfId="0" quotePrefix="1" applyFont="1" applyFill="1" applyBorder="1" applyAlignment="1">
      <alignment horizontal="center" vertical="top" wrapText="1"/>
    </xf>
    <xf numFmtId="0" fontId="20" fillId="0" borderId="33" xfId="0" applyFont="1" applyBorder="1" applyAlignment="1">
      <alignment horizontal="left" vertical="top" wrapText="1"/>
    </xf>
    <xf numFmtId="0" fontId="20" fillId="0" borderId="36" xfId="0" applyFont="1" applyBorder="1" applyAlignment="1">
      <alignment horizontal="left" vertical="top" wrapText="1"/>
    </xf>
    <xf numFmtId="0" fontId="21" fillId="0" borderId="36" xfId="0" applyFont="1" applyBorder="1" applyAlignment="1">
      <alignment horizontal="left" vertical="top" wrapText="1"/>
    </xf>
    <xf numFmtId="0" fontId="34" fillId="0" borderId="0" xfId="0" applyFont="1" applyAlignment="1">
      <alignment vertical="top"/>
    </xf>
    <xf numFmtId="0" fontId="29" fillId="3" borderId="20" xfId="0" applyFont="1" applyFill="1" applyBorder="1" applyAlignment="1">
      <alignment horizontal="center" vertical="center"/>
    </xf>
    <xf numFmtId="0" fontId="29" fillId="3" borderId="20" xfId="0" applyFont="1" applyFill="1" applyBorder="1" applyAlignment="1">
      <alignment horizontal="center" vertical="center" wrapText="1"/>
    </xf>
    <xf numFmtId="0" fontId="29" fillId="3" borderId="21" xfId="0" applyFont="1" applyFill="1" applyBorder="1" applyAlignment="1">
      <alignment horizontal="center" vertical="center"/>
    </xf>
    <xf numFmtId="0" fontId="14" fillId="3" borderId="14" xfId="0" applyFont="1" applyFill="1" applyBorder="1"/>
    <xf numFmtId="0" fontId="29" fillId="3" borderId="14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/>
    </xf>
    <xf numFmtId="0" fontId="14" fillId="3" borderId="23" xfId="0" applyFont="1" applyFill="1" applyBorder="1"/>
    <xf numFmtId="0" fontId="14" fillId="3" borderId="13" xfId="0" applyFont="1" applyFill="1" applyBorder="1"/>
    <xf numFmtId="0" fontId="14" fillId="3" borderId="22" xfId="0" applyFont="1" applyFill="1" applyBorder="1"/>
    <xf numFmtId="0" fontId="20" fillId="0" borderId="14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 vertical="top"/>
    </xf>
    <xf numFmtId="0" fontId="20" fillId="0" borderId="50" xfId="0" applyFont="1" applyFill="1" applyBorder="1" applyAlignment="1">
      <alignment horizontal="center"/>
    </xf>
    <xf numFmtId="0" fontId="21" fillId="0" borderId="50" xfId="0" applyFont="1" applyFill="1" applyBorder="1" applyAlignment="1">
      <alignment horizontal="center" vertical="top"/>
    </xf>
    <xf numFmtId="0" fontId="21" fillId="0" borderId="51" xfId="0" applyFont="1" applyFill="1" applyBorder="1" applyAlignment="1">
      <alignment horizontal="center" vertical="top"/>
    </xf>
    <xf numFmtId="0" fontId="20" fillId="0" borderId="17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0" fillId="0" borderId="15" xfId="0" applyFill="1" applyBorder="1"/>
    <xf numFmtId="0" fontId="10" fillId="0" borderId="14" xfId="0" applyFont="1" applyFill="1" applyBorder="1"/>
    <xf numFmtId="0" fontId="20" fillId="0" borderId="17" xfId="0" applyFont="1" applyFill="1" applyBorder="1" applyAlignment="1">
      <alignment vertical="top"/>
    </xf>
    <xf numFmtId="2" fontId="20" fillId="0" borderId="17" xfId="0" applyNumberFormat="1" applyFont="1" applyFill="1" applyBorder="1" applyAlignment="1">
      <alignment horizontal="center" vertical="center"/>
    </xf>
    <xf numFmtId="0" fontId="0" fillId="0" borderId="18" xfId="0" applyFill="1" applyBorder="1"/>
    <xf numFmtId="0" fontId="14" fillId="0" borderId="19" xfId="0" applyFont="1" applyFill="1" applyBorder="1" applyAlignment="1">
      <alignment horizontal="center"/>
    </xf>
    <xf numFmtId="0" fontId="14" fillId="0" borderId="20" xfId="0" applyFont="1" applyFill="1" applyBorder="1"/>
    <xf numFmtId="0" fontId="21" fillId="0" borderId="20" xfId="0" applyFont="1" applyFill="1" applyBorder="1" applyAlignment="1">
      <alignment horizontal="center" vertical="top"/>
    </xf>
    <xf numFmtId="0" fontId="20" fillId="0" borderId="20" xfId="0" applyFont="1" applyFill="1" applyBorder="1" applyAlignment="1">
      <alignment horizontal="center"/>
    </xf>
    <xf numFmtId="0" fontId="21" fillId="0" borderId="134" xfId="0" applyFont="1" applyFill="1" applyBorder="1"/>
    <xf numFmtId="0" fontId="14" fillId="0" borderId="22" xfId="0" applyFont="1" applyFill="1" applyBorder="1" applyAlignment="1">
      <alignment horizontal="center"/>
    </xf>
    <xf numFmtId="0" fontId="14" fillId="0" borderId="23" xfId="0" applyFont="1" applyFill="1" applyBorder="1"/>
    <xf numFmtId="0" fontId="21" fillId="0" borderId="23" xfId="0" applyFont="1" applyFill="1" applyBorder="1" applyAlignment="1">
      <alignment horizontal="center" vertical="top"/>
    </xf>
    <xf numFmtId="0" fontId="20" fillId="0" borderId="23" xfId="0" applyFont="1" applyFill="1" applyBorder="1" applyAlignment="1">
      <alignment horizontal="center"/>
    </xf>
    <xf numFmtId="0" fontId="21" fillId="0" borderId="21" xfId="0" applyFont="1" applyFill="1" applyBorder="1" applyAlignment="1">
      <alignment horizontal="center" vertical="top"/>
    </xf>
    <xf numFmtId="0" fontId="14" fillId="0" borderId="49" xfId="0" applyFont="1" applyFill="1" applyBorder="1" applyAlignment="1">
      <alignment horizontal="center"/>
    </xf>
    <xf numFmtId="0" fontId="14" fillId="0" borderId="50" xfId="0" applyFont="1" applyFill="1" applyBorder="1"/>
    <xf numFmtId="2" fontId="20" fillId="0" borderId="128" xfId="0" applyNumberFormat="1" applyFont="1" applyFill="1" applyBorder="1" applyAlignment="1">
      <alignment horizontal="center"/>
    </xf>
    <xf numFmtId="0" fontId="20" fillId="0" borderId="82" xfId="0" applyFont="1" applyFill="1" applyBorder="1" applyAlignment="1">
      <alignment horizontal="center"/>
    </xf>
    <xf numFmtId="0" fontId="20" fillId="0" borderId="83" xfId="0" applyFont="1" applyFill="1" applyBorder="1" applyAlignment="1">
      <alignment horizontal="center"/>
    </xf>
    <xf numFmtId="2" fontId="20" fillId="0" borderId="129" xfId="0" applyNumberFormat="1" applyFont="1" applyFill="1" applyBorder="1" applyAlignment="1">
      <alignment horizontal="center"/>
    </xf>
    <xf numFmtId="0" fontId="20" fillId="0" borderId="128" xfId="0" applyFont="1" applyFill="1" applyBorder="1" applyAlignment="1">
      <alignment horizontal="center"/>
    </xf>
    <xf numFmtId="0" fontId="20" fillId="0" borderId="129" xfId="0" applyFont="1" applyFill="1" applyBorder="1" applyAlignment="1">
      <alignment horizontal="center"/>
    </xf>
    <xf numFmtId="0" fontId="21" fillId="0" borderId="24" xfId="0" applyFont="1" applyFill="1" applyBorder="1" applyAlignment="1">
      <alignment horizontal="center" vertical="top"/>
    </xf>
    <xf numFmtId="0" fontId="20" fillId="0" borderId="82" xfId="0" applyFont="1" applyFill="1" applyBorder="1" applyAlignment="1">
      <alignment horizontal="center" vertical="center"/>
    </xf>
    <xf numFmtId="0" fontId="20" fillId="0" borderId="79" xfId="0" applyFont="1" applyFill="1" applyBorder="1" applyAlignment="1">
      <alignment horizontal="center" vertical="top"/>
    </xf>
    <xf numFmtId="0" fontId="20" fillId="0" borderId="79" xfId="0" applyFont="1" applyFill="1" applyBorder="1" applyAlignment="1">
      <alignment horizontal="center"/>
    </xf>
    <xf numFmtId="0" fontId="20" fillId="0" borderId="80" xfId="0" applyFont="1" applyFill="1" applyBorder="1" applyAlignment="1">
      <alignment horizontal="center" vertical="top"/>
    </xf>
    <xf numFmtId="0" fontId="20" fillId="0" borderId="17" xfId="0" applyFont="1" applyFill="1" applyBorder="1" applyAlignment="1">
      <alignment horizontal="center" vertical="top"/>
    </xf>
    <xf numFmtId="0" fontId="20" fillId="0" borderId="18" xfId="0" applyFont="1" applyFill="1" applyBorder="1" applyAlignment="1">
      <alignment horizontal="center" vertical="top"/>
    </xf>
    <xf numFmtId="0" fontId="20" fillId="0" borderId="80" xfId="0" applyFont="1" applyFill="1" applyBorder="1" applyAlignment="1">
      <alignment horizontal="center"/>
    </xf>
    <xf numFmtId="0" fontId="22" fillId="0" borderId="134" xfId="0" applyFont="1" applyFill="1" applyBorder="1"/>
    <xf numFmtId="0" fontId="20" fillId="0" borderId="21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top"/>
    </xf>
    <xf numFmtId="0" fontId="6" fillId="0" borderId="31" xfId="0" applyFont="1" applyFill="1" applyBorder="1" applyAlignment="1">
      <alignment vertical="top" wrapText="1"/>
    </xf>
    <xf numFmtId="0" fontId="6" fillId="0" borderId="32" xfId="0" applyFont="1" applyFill="1" applyBorder="1" applyAlignment="1">
      <alignment horizontal="center" vertical="top" wrapText="1"/>
    </xf>
    <xf numFmtId="0" fontId="8" fillId="0" borderId="33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vertical="top" wrapText="1"/>
    </xf>
    <xf numFmtId="0" fontId="6" fillId="0" borderId="35" xfId="0" applyFont="1" applyFill="1" applyBorder="1" applyAlignment="1">
      <alignment horizontal="center" vertical="top" wrapText="1"/>
    </xf>
    <xf numFmtId="0" fontId="6" fillId="0" borderId="36" xfId="0" applyFont="1" applyFill="1" applyBorder="1" applyAlignment="1">
      <alignment horizontal="center" vertical="top" wrapText="1"/>
    </xf>
    <xf numFmtId="0" fontId="8" fillId="0" borderId="36" xfId="0" applyFont="1" applyFill="1" applyBorder="1" applyAlignment="1">
      <alignment horizontal="center" vertical="top" wrapText="1"/>
    </xf>
    <xf numFmtId="0" fontId="6" fillId="0" borderId="40" xfId="0" applyFont="1" applyFill="1" applyBorder="1" applyAlignment="1">
      <alignment vertical="top" wrapText="1"/>
    </xf>
    <xf numFmtId="0" fontId="6" fillId="0" borderId="41" xfId="0" applyFont="1" applyFill="1" applyBorder="1" applyAlignment="1">
      <alignment horizontal="center" vertical="top" wrapText="1"/>
    </xf>
    <xf numFmtId="0" fontId="8" fillId="0" borderId="42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right" vertical="top" wrapText="1"/>
    </xf>
    <xf numFmtId="3" fontId="6" fillId="0" borderId="35" xfId="0" applyNumberFormat="1" applyFont="1" applyFill="1" applyBorder="1" applyAlignment="1">
      <alignment horizontal="center" vertical="top" wrapText="1"/>
    </xf>
    <xf numFmtId="0" fontId="6" fillId="0" borderId="108" xfId="0" applyFont="1" applyFill="1" applyBorder="1" applyAlignment="1">
      <alignment horizontal="right" vertical="top" wrapText="1"/>
    </xf>
    <xf numFmtId="0" fontId="1" fillId="0" borderId="109" xfId="1" applyNumberFormat="1" applyFont="1" applyFill="1" applyBorder="1" applyAlignment="1">
      <alignment horizontal="center"/>
    </xf>
    <xf numFmtId="0" fontId="1" fillId="0" borderId="110" xfId="1" applyNumberFormat="1" applyFont="1" applyFill="1" applyBorder="1" applyAlignment="1">
      <alignment horizontal="center"/>
    </xf>
    <xf numFmtId="0" fontId="1" fillId="0" borderId="35" xfId="1" applyNumberFormat="1" applyFont="1" applyFill="1" applyBorder="1" applyAlignment="1">
      <alignment horizontal="center"/>
    </xf>
    <xf numFmtId="0" fontId="1" fillId="0" borderId="36" xfId="1" applyNumberFormat="1" applyFont="1" applyFill="1" applyBorder="1" applyAlignment="1">
      <alignment horizontal="center"/>
    </xf>
    <xf numFmtId="0" fontId="6" fillId="0" borderId="140" xfId="0" applyFont="1" applyFill="1" applyBorder="1" applyAlignment="1">
      <alignment horizontal="right" vertical="top" wrapText="1"/>
    </xf>
    <xf numFmtId="0" fontId="6" fillId="0" borderId="141" xfId="0" applyFont="1" applyFill="1" applyBorder="1" applyAlignment="1">
      <alignment horizontal="center" vertical="top" wrapText="1"/>
    </xf>
    <xf numFmtId="3" fontId="6" fillId="0" borderId="141" xfId="0" applyNumberFormat="1" applyFont="1" applyFill="1" applyBorder="1" applyAlignment="1">
      <alignment horizontal="center" vertical="top" wrapText="1"/>
    </xf>
    <xf numFmtId="0" fontId="6" fillId="0" borderId="142" xfId="0" applyFont="1" applyFill="1" applyBorder="1" applyAlignment="1">
      <alignment horizontal="center" vertical="top" wrapText="1"/>
    </xf>
    <xf numFmtId="0" fontId="10" fillId="0" borderId="19" xfId="0" applyFont="1" applyFill="1" applyBorder="1" applyAlignment="1"/>
    <xf numFmtId="0" fontId="10" fillId="0" borderId="20" xfId="0" applyFont="1" applyFill="1" applyBorder="1" applyAlignment="1">
      <alignment horizontal="center" wrapText="1"/>
    </xf>
    <xf numFmtId="0" fontId="10" fillId="0" borderId="21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wrapText="1"/>
    </xf>
    <xf numFmtId="0" fontId="10" fillId="0" borderId="14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horizontal="center" wrapText="1"/>
    </xf>
    <xf numFmtId="0" fontId="10" fillId="0" borderId="13" xfId="0" applyFont="1" applyFill="1" applyBorder="1" applyAlignment="1"/>
    <xf numFmtId="0" fontId="10" fillId="0" borderId="14" xfId="0" applyFont="1" applyFill="1" applyBorder="1" applyAlignment="1">
      <alignment horizontal="center" vertical="top" wrapText="1"/>
    </xf>
    <xf numFmtId="0" fontId="10" fillId="0" borderId="143" xfId="0" applyFont="1" applyFill="1" applyBorder="1" applyAlignment="1">
      <alignment horizontal="center" vertical="top" wrapText="1"/>
    </xf>
    <xf numFmtId="0" fontId="10" fillId="0" borderId="143" xfId="0" applyFont="1" applyFill="1" applyBorder="1" applyAlignment="1">
      <alignment horizontal="center" vertical="center"/>
    </xf>
    <xf numFmtId="0" fontId="10" fillId="0" borderId="144" xfId="0" applyFont="1" applyFill="1" applyBorder="1" applyAlignment="1">
      <alignment horizontal="center" vertical="top" wrapText="1"/>
    </xf>
    <xf numFmtId="0" fontId="10" fillId="0" borderId="145" xfId="0" applyFont="1" applyFill="1" applyBorder="1" applyAlignment="1">
      <alignment horizontal="center" vertical="top" wrapText="1"/>
    </xf>
    <xf numFmtId="0" fontId="10" fillId="0" borderId="146" xfId="0" applyFont="1" applyFill="1" applyBorder="1" applyAlignment="1">
      <alignment horizontal="center" vertical="top" wrapText="1"/>
    </xf>
    <xf numFmtId="0" fontId="10" fillId="0" borderId="35" xfId="0" applyFont="1" applyFill="1" applyBorder="1" applyAlignment="1">
      <alignment horizontal="center" vertical="top" wrapText="1"/>
    </xf>
    <xf numFmtId="0" fontId="10" fillId="0" borderId="36" xfId="0" applyFont="1" applyFill="1" applyBorder="1" applyAlignment="1">
      <alignment horizontal="center" vertical="top" wrapText="1"/>
    </xf>
    <xf numFmtId="0" fontId="6" fillId="0" borderId="43" xfId="0" applyFont="1" applyFill="1" applyBorder="1" applyAlignment="1">
      <alignment horizontal="right" vertical="top" wrapText="1"/>
    </xf>
    <xf numFmtId="0" fontId="10" fillId="0" borderId="44" xfId="0" applyFont="1" applyFill="1" applyBorder="1" applyAlignment="1">
      <alignment horizontal="center" vertical="top" wrapText="1"/>
    </xf>
    <xf numFmtId="0" fontId="10" fillId="0" borderId="45" xfId="0" applyFont="1" applyFill="1" applyBorder="1" applyAlignment="1">
      <alignment horizontal="center" vertical="top" wrapText="1"/>
    </xf>
    <xf numFmtId="1" fontId="10" fillId="0" borderId="36" xfId="1" applyNumberFormat="1" applyFont="1" applyFill="1" applyBorder="1" applyAlignment="1">
      <alignment horizontal="center" vertical="top" wrapText="1"/>
    </xf>
    <xf numFmtId="3" fontId="10" fillId="0" borderId="36" xfId="0" applyNumberFormat="1" applyFont="1" applyFill="1" applyBorder="1" applyAlignment="1">
      <alignment horizontal="center" vertical="top" wrapText="1"/>
    </xf>
    <xf numFmtId="0" fontId="10" fillId="0" borderId="141" xfId="0" applyFont="1" applyFill="1" applyBorder="1" applyAlignment="1">
      <alignment horizontal="center" vertical="top" wrapText="1"/>
    </xf>
    <xf numFmtId="3" fontId="10" fillId="0" borderId="142" xfId="0" applyNumberFormat="1" applyFont="1" applyFill="1" applyBorder="1" applyAlignment="1">
      <alignment horizontal="center" vertical="top" wrapText="1"/>
    </xf>
    <xf numFmtId="0" fontId="14" fillId="0" borderId="78" xfId="0" applyFont="1" applyFill="1" applyBorder="1"/>
    <xf numFmtId="0" fontId="14" fillId="0" borderId="79" xfId="0" applyFont="1" applyFill="1" applyBorder="1"/>
    <xf numFmtId="0" fontId="29" fillId="0" borderId="79" xfId="0" applyFont="1" applyFill="1" applyBorder="1" applyAlignment="1">
      <alignment horizontal="center" vertical="center"/>
    </xf>
    <xf numFmtId="0" fontId="29" fillId="0" borderId="79" xfId="0" applyFont="1" applyFill="1" applyBorder="1" applyAlignment="1">
      <alignment horizontal="center" vertical="center" wrapText="1"/>
    </xf>
    <xf numFmtId="0" fontId="29" fillId="0" borderId="80" xfId="0" applyFont="1" applyFill="1" applyBorder="1" applyAlignment="1">
      <alignment horizontal="center" vertical="center"/>
    </xf>
    <xf numFmtId="0" fontId="14" fillId="0" borderId="13" xfId="0" applyFont="1" applyFill="1" applyBorder="1"/>
    <xf numFmtId="0" fontId="29" fillId="0" borderId="14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14" fillId="0" borderId="22" xfId="0" applyFont="1" applyFill="1" applyBorder="1"/>
    <xf numFmtId="0" fontId="29" fillId="0" borderId="23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/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/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/>
    <xf numFmtId="0" fontId="10" fillId="0" borderId="17" xfId="0" applyFont="1" applyFill="1" applyBorder="1"/>
    <xf numFmtId="0" fontId="10" fillId="0" borderId="20" xfId="0" applyFont="1" applyFill="1" applyBorder="1"/>
    <xf numFmtId="0" fontId="11" fillId="0" borderId="105" xfId="0" applyFont="1" applyFill="1" applyBorder="1" applyAlignment="1">
      <alignment horizontal="center" vertical="center" wrapText="1"/>
    </xf>
    <xf numFmtId="0" fontId="11" fillId="0" borderId="150" xfId="0" applyFont="1" applyFill="1" applyBorder="1" applyAlignment="1">
      <alignment horizontal="center" vertical="center" wrapText="1"/>
    </xf>
    <xf numFmtId="0" fontId="11" fillId="0" borderId="106" xfId="0" applyFont="1" applyFill="1" applyBorder="1" applyAlignment="1">
      <alignment horizontal="center" vertical="center" wrapText="1"/>
    </xf>
    <xf numFmtId="0" fontId="10" fillId="0" borderId="68" xfId="0" quotePrefix="1" applyFont="1" applyFill="1" applyBorder="1" applyAlignment="1">
      <alignment horizontal="center" vertical="top" wrapText="1"/>
    </xf>
    <xf numFmtId="0" fontId="10" fillId="0" borderId="151" xfId="0" quotePrefix="1" applyFont="1" applyFill="1" applyBorder="1" applyAlignment="1">
      <alignment horizontal="center" vertical="top" wrapText="1"/>
    </xf>
    <xf numFmtId="0" fontId="10" fillId="0" borderId="69" xfId="0" quotePrefix="1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justify" vertical="top" wrapText="1"/>
    </xf>
    <xf numFmtId="0" fontId="10" fillId="0" borderId="125" xfId="0" applyFont="1" applyFill="1" applyBorder="1" applyAlignment="1">
      <alignment horizontal="justify" vertical="top" wrapText="1"/>
    </xf>
    <xf numFmtId="0" fontId="10" fillId="0" borderId="11" xfId="0" applyFont="1" applyFill="1" applyBorder="1" applyAlignment="1">
      <alignment horizontal="justify" vertical="top" wrapText="1"/>
    </xf>
    <xf numFmtId="0" fontId="0" fillId="0" borderId="12" xfId="0" applyFill="1" applyBorder="1"/>
    <xf numFmtId="0" fontId="0" fillId="0" borderId="76" xfId="0" applyFill="1" applyBorder="1"/>
    <xf numFmtId="0" fontId="10" fillId="0" borderId="13" xfId="0" applyFont="1" applyFill="1" applyBorder="1" applyAlignment="1">
      <alignment horizontal="justify" vertical="top" wrapText="1"/>
    </xf>
    <xf numFmtId="0" fontId="10" fillId="0" borderId="14" xfId="0" applyFont="1" applyFill="1" applyBorder="1" applyAlignment="1">
      <alignment horizontal="justify" vertical="top" wrapText="1"/>
    </xf>
    <xf numFmtId="0" fontId="10" fillId="0" borderId="76" xfId="0" applyFont="1" applyFill="1" applyBorder="1" applyAlignment="1">
      <alignment horizontal="center" vertical="top"/>
    </xf>
    <xf numFmtId="0" fontId="10" fillId="0" borderId="15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horizontal="justify" vertical="top" wrapText="1"/>
    </xf>
    <xf numFmtId="0" fontId="10" fillId="0" borderId="17" xfId="0" applyFont="1" applyFill="1" applyBorder="1" applyAlignment="1">
      <alignment horizontal="justify" vertical="top" wrapText="1"/>
    </xf>
    <xf numFmtId="0" fontId="10" fillId="0" borderId="17" xfId="0" applyFont="1" applyFill="1" applyBorder="1" applyAlignment="1">
      <alignment horizontal="center" vertical="top" wrapText="1"/>
    </xf>
    <xf numFmtId="0" fontId="0" fillId="0" borderId="77" xfId="0" applyFill="1" applyBorder="1"/>
    <xf numFmtId="2" fontId="10" fillId="0" borderId="14" xfId="0" applyNumberFormat="1" applyFont="1" applyFill="1" applyBorder="1" applyAlignment="1">
      <alignment horizontal="center" wrapText="1"/>
    </xf>
    <xf numFmtId="2" fontId="10" fillId="0" borderId="15" xfId="0" applyNumberFormat="1" applyFont="1" applyFill="1" applyBorder="1" applyAlignment="1">
      <alignment horizontal="center" wrapText="1"/>
    </xf>
    <xf numFmtId="2" fontId="10" fillId="0" borderId="14" xfId="0" applyNumberFormat="1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wrapText="1"/>
    </xf>
    <xf numFmtId="2" fontId="14" fillId="0" borderId="14" xfId="0" applyNumberFormat="1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2" fontId="14" fillId="0" borderId="15" xfId="0" applyNumberFormat="1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 wrapText="1"/>
    </xf>
    <xf numFmtId="0" fontId="14" fillId="0" borderId="17" xfId="0" applyFont="1" applyFill="1" applyBorder="1" applyAlignment="1">
      <alignment horizontal="center"/>
    </xf>
    <xf numFmtId="3" fontId="14" fillId="0" borderId="17" xfId="0" applyNumberFormat="1" applyFont="1" applyFill="1" applyBorder="1" applyAlignment="1">
      <alignment horizontal="center"/>
    </xf>
    <xf numFmtId="2" fontId="14" fillId="0" borderId="18" xfId="0" applyNumberFormat="1" applyFont="1" applyFill="1" applyBorder="1" applyAlignment="1">
      <alignment horizontal="center"/>
    </xf>
    <xf numFmtId="0" fontId="21" fillId="0" borderId="152" xfId="0" applyFont="1" applyBorder="1" applyAlignment="1">
      <alignment horizontal="center" vertical="top"/>
    </xf>
    <xf numFmtId="0" fontId="21" fillId="0" borderId="76" xfId="0" applyFont="1" applyBorder="1" applyAlignment="1">
      <alignment horizontal="center" vertical="top"/>
    </xf>
    <xf numFmtId="0" fontId="21" fillId="0" borderId="153" xfId="0" applyFont="1" applyBorder="1" applyAlignment="1">
      <alignment horizontal="center" vertical="top"/>
    </xf>
    <xf numFmtId="0" fontId="20" fillId="0" borderId="125" xfId="0" applyFont="1" applyBorder="1" applyAlignment="1">
      <alignment horizontal="center"/>
    </xf>
    <xf numFmtId="0" fontId="20" fillId="0" borderId="77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0" fillId="0" borderId="155" xfId="0" applyFont="1" applyBorder="1" applyAlignment="1">
      <alignment horizontal="justify" vertical="top" wrapText="1"/>
    </xf>
    <xf numFmtId="0" fontId="20" fillId="0" borderId="155" xfId="0" applyFont="1" applyBorder="1" applyAlignment="1">
      <alignment horizontal="center" vertical="top"/>
    </xf>
    <xf numFmtId="0" fontId="20" fillId="0" borderId="155" xfId="0" applyFont="1" applyBorder="1" applyAlignment="1">
      <alignment horizontal="left" vertical="top" wrapText="1"/>
    </xf>
    <xf numFmtId="0" fontId="20" fillId="0" borderId="156" xfId="0" applyFont="1" applyBorder="1" applyAlignment="1">
      <alignment horizontal="left" vertical="top" wrapText="1"/>
    </xf>
    <xf numFmtId="0" fontId="20" fillId="0" borderId="158" xfId="0" applyFont="1" applyBorder="1" applyAlignment="1">
      <alignment horizontal="justify" vertical="top" wrapText="1"/>
    </xf>
    <xf numFmtId="0" fontId="20" fillId="0" borderId="158" xfId="0" applyFont="1" applyBorder="1" applyAlignment="1">
      <alignment horizontal="center" vertical="top"/>
    </xf>
    <xf numFmtId="0" fontId="20" fillId="0" borderId="158" xfId="0" applyFont="1" applyBorder="1" applyAlignment="1">
      <alignment horizontal="left" vertical="top" wrapText="1"/>
    </xf>
    <xf numFmtId="0" fontId="20" fillId="0" borderId="158" xfId="0" applyFont="1" applyBorder="1" applyAlignment="1">
      <alignment vertical="top" wrapText="1"/>
    </xf>
    <xf numFmtId="0" fontId="20" fillId="0" borderId="159" xfId="0" applyFont="1" applyBorder="1" applyAlignment="1">
      <alignment horizontal="left" vertical="top" wrapText="1"/>
    </xf>
    <xf numFmtId="0" fontId="20" fillId="0" borderId="158" xfId="0" applyFont="1" applyBorder="1" applyAlignment="1">
      <alignment vertical="top"/>
    </xf>
    <xf numFmtId="0" fontId="20" fillId="0" borderId="158" xfId="0" applyFont="1" applyBorder="1" applyAlignment="1">
      <alignment horizontal="center" vertical="top" wrapText="1"/>
    </xf>
    <xf numFmtId="0" fontId="21" fillId="0" borderId="159" xfId="0" applyFont="1" applyBorder="1" applyAlignment="1">
      <alignment horizontal="left" vertical="top" wrapText="1"/>
    </xf>
    <xf numFmtId="0" fontId="20" fillId="0" borderId="158" xfId="0" applyFont="1" applyBorder="1"/>
    <xf numFmtId="0" fontId="20" fillId="0" borderId="159" xfId="0" applyFont="1" applyBorder="1" applyAlignment="1">
      <alignment vertical="top" wrapText="1"/>
    </xf>
    <xf numFmtId="0" fontId="20" fillId="0" borderId="158" xfId="0" applyFont="1" applyBorder="1" applyAlignment="1">
      <alignment horizontal="center"/>
    </xf>
    <xf numFmtId="0" fontId="20" fillId="0" borderId="159" xfId="0" applyFont="1" applyBorder="1"/>
    <xf numFmtId="0" fontId="0" fillId="0" borderId="158" xfId="0" applyBorder="1"/>
    <xf numFmtId="0" fontId="20" fillId="0" borderId="158" xfId="0" applyFont="1" applyFill="1" applyBorder="1" applyAlignment="1">
      <alignment horizontal="center" vertical="top"/>
    </xf>
    <xf numFmtId="0" fontId="0" fillId="0" borderId="159" xfId="0" applyBorder="1"/>
    <xf numFmtId="0" fontId="0" fillId="0" borderId="161" xfId="0" applyBorder="1"/>
    <xf numFmtId="0" fontId="20" fillId="0" borderId="161" xfId="0" applyFont="1" applyBorder="1" applyAlignment="1">
      <alignment horizontal="left" wrapText="1"/>
    </xf>
    <xf numFmtId="0" fontId="20" fillId="0" borderId="161" xfId="0" applyFont="1" applyFill="1" applyBorder="1" applyAlignment="1">
      <alignment horizontal="center" vertical="top"/>
    </xf>
    <xf numFmtId="0" fontId="0" fillId="0" borderId="162" xfId="0" applyBorder="1"/>
    <xf numFmtId="0" fontId="20" fillId="0" borderId="116" xfId="0" applyFont="1" applyBorder="1" applyAlignment="1">
      <alignment horizontal="center" vertical="top"/>
    </xf>
    <xf numFmtId="0" fontId="20" fillId="0" borderId="117" xfId="0" applyFont="1" applyBorder="1" applyAlignment="1">
      <alignment horizontal="center" vertical="top"/>
    </xf>
    <xf numFmtId="0" fontId="20" fillId="0" borderId="87" xfId="0" applyFont="1" applyBorder="1" applyAlignment="1">
      <alignment horizontal="center" vertical="top" wrapText="1"/>
    </xf>
    <xf numFmtId="0" fontId="20" fillId="0" borderId="119" xfId="0" applyFont="1" applyBorder="1" applyAlignment="1">
      <alignment vertical="top" wrapText="1"/>
    </xf>
    <xf numFmtId="0" fontId="20" fillId="0" borderId="126" xfId="0" applyFont="1" applyBorder="1" applyAlignment="1">
      <alignment vertical="top" wrapText="1"/>
    </xf>
    <xf numFmtId="0" fontId="20" fillId="0" borderId="127" xfId="0" applyFont="1" applyBorder="1" applyAlignment="1">
      <alignment vertical="top" wrapText="1"/>
    </xf>
    <xf numFmtId="0" fontId="20" fillId="0" borderId="117" xfId="0" applyFont="1" applyBorder="1" applyAlignment="1">
      <alignment vertical="top"/>
    </xf>
    <xf numFmtId="0" fontId="20" fillId="0" borderId="118" xfId="0" applyFont="1" applyBorder="1" applyAlignment="1">
      <alignment vertical="top"/>
    </xf>
    <xf numFmtId="0" fontId="20" fillId="0" borderId="94" xfId="0" applyFont="1" applyBorder="1" applyAlignment="1">
      <alignment horizontal="center" vertical="top"/>
    </xf>
    <xf numFmtId="0" fontId="20" fillId="0" borderId="97" xfId="0" applyFont="1" applyBorder="1" applyAlignment="1">
      <alignment horizontal="center" vertical="top"/>
    </xf>
    <xf numFmtId="0" fontId="20" fillId="0" borderId="100" xfId="0" applyFont="1" applyBorder="1" applyAlignment="1">
      <alignment horizontal="center" vertical="top"/>
    </xf>
    <xf numFmtId="0" fontId="20" fillId="0" borderId="94" xfId="0" applyFont="1" applyFill="1" applyBorder="1" applyAlignment="1">
      <alignment horizontal="center" vertical="top"/>
    </xf>
    <xf numFmtId="0" fontId="35" fillId="0" borderId="0" xfId="0" applyFont="1"/>
    <xf numFmtId="0" fontId="36" fillId="0" borderId="10" xfId="0" applyFont="1" applyBorder="1" applyAlignment="1">
      <alignment horizontal="center"/>
    </xf>
    <xf numFmtId="0" fontId="36" fillId="0" borderId="11" xfId="0" applyFont="1" applyBorder="1"/>
    <xf numFmtId="0" fontId="36" fillId="0" borderId="11" xfId="0" applyFont="1" applyBorder="1" applyAlignment="1">
      <alignment horizontal="center"/>
    </xf>
    <xf numFmtId="2" fontId="36" fillId="0" borderId="11" xfId="0" applyNumberFormat="1" applyFont="1" applyBorder="1" applyAlignment="1">
      <alignment horizontal="center"/>
    </xf>
    <xf numFmtId="2" fontId="36" fillId="0" borderId="12" xfId="0" applyNumberFormat="1" applyFont="1" applyBorder="1" applyAlignment="1">
      <alignment horizontal="center"/>
    </xf>
    <xf numFmtId="0" fontId="36" fillId="0" borderId="13" xfId="0" applyFont="1" applyBorder="1" applyAlignment="1">
      <alignment horizontal="center"/>
    </xf>
    <xf numFmtId="0" fontId="36" fillId="0" borderId="14" xfId="0" applyFont="1" applyBorder="1"/>
    <xf numFmtId="0" fontId="36" fillId="0" borderId="14" xfId="0" applyFont="1" applyBorder="1" applyAlignment="1">
      <alignment horizontal="center"/>
    </xf>
    <xf numFmtId="0" fontId="6" fillId="0" borderId="14" xfId="0" applyFont="1" applyBorder="1"/>
    <xf numFmtId="0" fontId="36" fillId="0" borderId="14" xfId="0" applyFont="1" applyFill="1" applyBorder="1"/>
    <xf numFmtId="0" fontId="36" fillId="0" borderId="22" xfId="0" applyFont="1" applyBorder="1" applyAlignment="1">
      <alignment horizontal="center"/>
    </xf>
    <xf numFmtId="0" fontId="36" fillId="0" borderId="23" xfId="0" applyFont="1" applyBorder="1"/>
    <xf numFmtId="0" fontId="36" fillId="0" borderId="23" xfId="0" applyFont="1" applyBorder="1" applyAlignment="1">
      <alignment horizontal="center"/>
    </xf>
    <xf numFmtId="2" fontId="36" fillId="0" borderId="14" xfId="0" applyNumberFormat="1" applyFont="1" applyBorder="1" applyAlignment="1">
      <alignment horizontal="center"/>
    </xf>
    <xf numFmtId="2" fontId="36" fillId="0" borderId="15" xfId="0" applyNumberFormat="1" applyFont="1" applyBorder="1" applyAlignment="1">
      <alignment horizontal="center"/>
    </xf>
    <xf numFmtId="2" fontId="36" fillId="0" borderId="23" xfId="0" applyNumberFormat="1" applyFont="1" applyBorder="1" applyAlignment="1">
      <alignment horizontal="center"/>
    </xf>
    <xf numFmtId="2" fontId="36" fillId="0" borderId="24" xfId="0" applyNumberFormat="1" applyFont="1" applyBorder="1" applyAlignment="1">
      <alignment horizontal="center"/>
    </xf>
    <xf numFmtId="0" fontId="13" fillId="4" borderId="62" xfId="0" applyFont="1" applyFill="1" applyBorder="1"/>
    <xf numFmtId="0" fontId="13" fillId="4" borderId="71" xfId="0" applyFont="1" applyFill="1" applyBorder="1"/>
    <xf numFmtId="0" fontId="13" fillId="4" borderId="63" xfId="0" applyFont="1" applyFill="1" applyBorder="1"/>
    <xf numFmtId="0" fontId="13" fillId="4" borderId="53" xfId="0" applyFont="1" applyFill="1" applyBorder="1" applyAlignment="1">
      <alignment horizontal="center"/>
    </xf>
    <xf numFmtId="0" fontId="13" fillId="4" borderId="72" xfId="0" applyFont="1" applyFill="1" applyBorder="1" applyAlignment="1">
      <alignment horizontal="center"/>
    </xf>
    <xf numFmtId="0" fontId="13" fillId="4" borderId="65" xfId="0" applyFont="1" applyFill="1" applyBorder="1" applyAlignment="1">
      <alignment horizontal="center"/>
    </xf>
    <xf numFmtId="0" fontId="13" fillId="4" borderId="54" xfId="0" applyFont="1" applyFill="1" applyBorder="1"/>
    <xf numFmtId="0" fontId="13" fillId="4" borderId="73" xfId="0" applyFont="1" applyFill="1" applyBorder="1"/>
    <xf numFmtId="0" fontId="13" fillId="4" borderId="61" xfId="0" applyFont="1" applyFill="1" applyBorder="1"/>
    <xf numFmtId="0" fontId="13" fillId="4" borderId="68" xfId="0" applyFont="1" applyFill="1" applyBorder="1" applyAlignment="1">
      <alignment horizontal="center"/>
    </xf>
    <xf numFmtId="0" fontId="13" fillId="4" borderId="69" xfId="0" applyFont="1" applyFill="1" applyBorder="1" applyAlignment="1">
      <alignment horizontal="center"/>
    </xf>
    <xf numFmtId="0" fontId="11" fillId="5" borderId="28" xfId="0" quotePrefix="1" applyFont="1" applyFill="1" applyBorder="1" applyAlignment="1">
      <alignment horizontal="center" vertical="center"/>
    </xf>
    <xf numFmtId="164" fontId="11" fillId="5" borderId="29" xfId="0" applyNumberFormat="1" applyFont="1" applyFill="1" applyBorder="1" applyAlignment="1">
      <alignment horizontal="center" vertical="center"/>
    </xf>
    <xf numFmtId="0" fontId="13" fillId="5" borderId="61" xfId="0" quotePrefix="1" applyFont="1" applyFill="1" applyBorder="1" applyAlignment="1">
      <alignment horizontal="center"/>
    </xf>
    <xf numFmtId="0" fontId="13" fillId="5" borderId="70" xfId="0" quotePrefix="1" applyFont="1" applyFill="1" applyBorder="1" applyAlignment="1">
      <alignment horizontal="center"/>
    </xf>
    <xf numFmtId="0" fontId="10" fillId="0" borderId="65" xfId="0" applyFont="1" applyFill="1" applyBorder="1" applyAlignment="1">
      <alignment horizontal="center" wrapText="1"/>
    </xf>
    <xf numFmtId="2" fontId="10" fillId="0" borderId="14" xfId="0" applyNumberFormat="1" applyFont="1" applyBorder="1" applyAlignment="1">
      <alignment horizontal="center"/>
    </xf>
    <xf numFmtId="2" fontId="10" fillId="0" borderId="14" xfId="0" applyNumberFormat="1" applyFont="1" applyBorder="1"/>
    <xf numFmtId="2" fontId="10" fillId="0" borderId="15" xfId="0" applyNumberFormat="1" applyFont="1" applyBorder="1" applyAlignment="1">
      <alignment horizontal="center" wrapText="1"/>
    </xf>
    <xf numFmtId="0" fontId="10" fillId="0" borderId="23" xfId="0" applyFont="1" applyBorder="1" applyAlignment="1">
      <alignment horizontal="center"/>
    </xf>
    <xf numFmtId="2" fontId="10" fillId="0" borderId="61" xfId="0" applyNumberFormat="1" applyFont="1" applyBorder="1" applyAlignment="1">
      <alignment horizontal="center"/>
    </xf>
    <xf numFmtId="2" fontId="10" fillId="0" borderId="61" xfId="0" applyNumberFormat="1" applyFont="1" applyBorder="1"/>
    <xf numFmtId="2" fontId="10" fillId="0" borderId="70" xfId="0" applyNumberFormat="1" applyFont="1" applyBorder="1" applyAlignment="1">
      <alignment horizontal="center" wrapText="1"/>
    </xf>
    <xf numFmtId="0" fontId="11" fillId="0" borderId="20" xfId="0" applyFont="1" applyFill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2" fontId="11" fillId="0" borderId="21" xfId="0" applyNumberFormat="1" applyFont="1" applyBorder="1" applyAlignment="1">
      <alignment horizontal="center" wrapText="1"/>
    </xf>
    <xf numFmtId="0" fontId="10" fillId="0" borderId="14" xfId="1" applyNumberFormat="1" applyFont="1" applyFill="1" applyBorder="1" applyAlignment="1">
      <alignment horizontal="center"/>
    </xf>
    <xf numFmtId="0" fontId="10" fillId="0" borderId="14" xfId="0" applyNumberFormat="1" applyFont="1" applyFill="1" applyBorder="1" applyAlignment="1">
      <alignment horizontal="center" wrapText="1"/>
    </xf>
    <xf numFmtId="0" fontId="10" fillId="0" borderId="14" xfId="1" applyNumberFormat="1" applyFont="1" applyFill="1" applyBorder="1" applyAlignment="1">
      <alignment horizontal="center" wrapText="1"/>
    </xf>
    <xf numFmtId="0" fontId="10" fillId="0" borderId="17" xfId="0" applyNumberFormat="1" applyFont="1" applyFill="1" applyBorder="1" applyAlignment="1">
      <alignment horizontal="center"/>
    </xf>
    <xf numFmtId="0" fontId="10" fillId="0" borderId="17" xfId="1" applyNumberFormat="1" applyFont="1" applyFill="1" applyBorder="1" applyAlignment="1">
      <alignment horizontal="center" wrapText="1"/>
    </xf>
    <xf numFmtId="2" fontId="10" fillId="0" borderId="17" xfId="0" applyNumberFormat="1" applyFont="1" applyFill="1" applyBorder="1" applyAlignment="1">
      <alignment horizontal="center"/>
    </xf>
    <xf numFmtId="1" fontId="10" fillId="0" borderId="17" xfId="0" applyNumberFormat="1" applyFont="1" applyFill="1" applyBorder="1" applyAlignment="1">
      <alignment horizontal="center"/>
    </xf>
    <xf numFmtId="2" fontId="10" fillId="0" borderId="18" xfId="0" applyNumberFormat="1" applyFont="1" applyFill="1" applyBorder="1" applyAlignment="1">
      <alignment horizontal="center" wrapText="1"/>
    </xf>
    <xf numFmtId="2" fontId="10" fillId="0" borderId="17" xfId="0" applyNumberFormat="1" applyFont="1" applyBorder="1" applyAlignment="1">
      <alignment horizontal="center"/>
    </xf>
    <xf numFmtId="0" fontId="11" fillId="4" borderId="29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5" borderId="29" xfId="0" quotePrefix="1" applyFont="1" applyFill="1" applyBorder="1" applyAlignment="1">
      <alignment horizontal="center"/>
    </xf>
    <xf numFmtId="0" fontId="11" fillId="5" borderId="29" xfId="0" quotePrefix="1" applyFont="1" applyFill="1" applyBorder="1" applyAlignment="1">
      <alignment horizontal="center" wrapText="1"/>
    </xf>
    <xf numFmtId="0" fontId="11" fillId="5" borderId="30" xfId="0" quotePrefix="1" applyFont="1" applyFill="1" applyBorder="1" applyAlignment="1">
      <alignment horizontal="center" wrapText="1"/>
    </xf>
    <xf numFmtId="1" fontId="35" fillId="0" borderId="0" xfId="0" applyNumberFormat="1" applyFont="1"/>
    <xf numFmtId="0" fontId="11" fillId="4" borderId="105" xfId="0" applyFont="1" applyFill="1" applyBorder="1" applyAlignment="1">
      <alignment horizontal="center" vertical="center" wrapText="1"/>
    </xf>
    <xf numFmtId="0" fontId="11" fillId="4" borderId="106" xfId="0" applyFont="1" applyFill="1" applyBorder="1" applyAlignment="1">
      <alignment horizontal="center" vertical="center" wrapText="1"/>
    </xf>
    <xf numFmtId="0" fontId="10" fillId="5" borderId="61" xfId="0" quotePrefix="1" applyFont="1" applyFill="1" applyBorder="1" applyAlignment="1">
      <alignment horizontal="center" vertical="top" wrapText="1"/>
    </xf>
    <xf numFmtId="0" fontId="10" fillId="5" borderId="70" xfId="0" quotePrefix="1" applyFont="1" applyFill="1" applyBorder="1" applyAlignment="1">
      <alignment horizontal="center" vertical="top" wrapText="1"/>
    </xf>
    <xf numFmtId="0" fontId="26" fillId="5" borderId="107" xfId="0" quotePrefix="1" applyFont="1" applyFill="1" applyBorder="1" applyAlignment="1">
      <alignment horizontal="center" vertical="top"/>
    </xf>
    <xf numFmtId="164" fontId="26" fillId="5" borderId="66" xfId="0" quotePrefix="1" applyNumberFormat="1" applyFont="1" applyFill="1" applyBorder="1" applyAlignment="1">
      <alignment horizontal="center" vertical="top"/>
    </xf>
    <xf numFmtId="164" fontId="26" fillId="5" borderId="66" xfId="0" applyNumberFormat="1" applyFont="1" applyFill="1" applyBorder="1" applyAlignment="1">
      <alignment horizontal="center" vertical="top"/>
    </xf>
    <xf numFmtId="0" fontId="26" fillId="5" borderId="66" xfId="0" quotePrefix="1" applyFont="1" applyFill="1" applyBorder="1" applyAlignment="1">
      <alignment horizontal="center" vertical="top" wrapText="1"/>
    </xf>
    <xf numFmtId="0" fontId="27" fillId="5" borderId="66" xfId="0" quotePrefix="1" applyFont="1" applyFill="1" applyBorder="1" applyAlignment="1">
      <alignment horizontal="center" vertical="top"/>
    </xf>
    <xf numFmtId="0" fontId="27" fillId="5" borderId="67" xfId="0" quotePrefix="1" applyFont="1" applyFill="1" applyBorder="1" applyAlignment="1">
      <alignment horizontal="center" vertical="top"/>
    </xf>
    <xf numFmtId="0" fontId="26" fillId="4" borderId="66" xfId="0" applyFont="1" applyFill="1" applyBorder="1" applyAlignment="1">
      <alignment horizontal="center" vertical="center" wrapText="1"/>
    </xf>
    <xf numFmtId="0" fontId="27" fillId="4" borderId="66" xfId="0" applyFont="1" applyFill="1" applyBorder="1" applyAlignment="1">
      <alignment horizontal="center" vertical="center"/>
    </xf>
    <xf numFmtId="0" fontId="27" fillId="4" borderId="66" xfId="0" applyFont="1" applyFill="1" applyBorder="1" applyAlignment="1">
      <alignment horizontal="center" vertical="center" wrapText="1"/>
    </xf>
    <xf numFmtId="0" fontId="27" fillId="4" borderId="67" xfId="0" applyFont="1" applyFill="1" applyBorder="1" applyAlignment="1">
      <alignment horizontal="center" vertical="center" wrapText="1"/>
    </xf>
    <xf numFmtId="0" fontId="14" fillId="3" borderId="19" xfId="0" applyFont="1" applyFill="1" applyBorder="1"/>
    <xf numFmtId="0" fontId="14" fillId="3" borderId="20" xfId="0" applyFont="1" applyFill="1" applyBorder="1"/>
    <xf numFmtId="0" fontId="26" fillId="5" borderId="135" xfId="0" quotePrefix="1" applyFont="1" applyFill="1" applyBorder="1" applyAlignment="1">
      <alignment horizontal="center" vertical="top"/>
    </xf>
    <xf numFmtId="164" fontId="26" fillId="5" borderId="68" xfId="0" quotePrefix="1" applyNumberFormat="1" applyFont="1" applyFill="1" applyBorder="1" applyAlignment="1">
      <alignment horizontal="center" vertical="top"/>
    </xf>
    <xf numFmtId="164" fontId="26" fillId="5" borderId="68" xfId="0" applyNumberFormat="1" applyFont="1" applyFill="1" applyBorder="1" applyAlignment="1">
      <alignment horizontal="center" vertical="top"/>
    </xf>
    <xf numFmtId="0" fontId="26" fillId="5" borderId="68" xfId="0" quotePrefix="1" applyFont="1" applyFill="1" applyBorder="1" applyAlignment="1">
      <alignment horizontal="center" vertical="top" wrapText="1"/>
    </xf>
    <xf numFmtId="0" fontId="27" fillId="5" borderId="68" xfId="0" quotePrefix="1" applyFont="1" applyFill="1" applyBorder="1" applyAlignment="1">
      <alignment horizontal="center" vertical="top"/>
    </xf>
    <xf numFmtId="0" fontId="27" fillId="5" borderId="69" xfId="0" quotePrefix="1" applyFont="1" applyFill="1" applyBorder="1" applyAlignment="1">
      <alignment horizontal="center" vertical="top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top" wrapText="1"/>
    </xf>
    <xf numFmtId="0" fontId="29" fillId="0" borderId="18" xfId="0" applyFont="1" applyFill="1" applyBorder="1" applyAlignment="1">
      <alignment horizontal="center" vertical="top" wrapText="1"/>
    </xf>
    <xf numFmtId="0" fontId="5" fillId="0" borderId="108" xfId="0" applyFont="1" applyFill="1" applyBorder="1" applyAlignment="1">
      <alignment horizontal="right" vertical="top" wrapText="1"/>
    </xf>
    <xf numFmtId="0" fontId="11" fillId="0" borderId="35" xfId="0" applyFont="1" applyFill="1" applyBorder="1" applyAlignment="1">
      <alignment horizontal="center" vertical="top" wrapText="1"/>
    </xf>
    <xf numFmtId="0" fontId="11" fillId="0" borderId="36" xfId="0" applyFont="1" applyFill="1" applyBorder="1" applyAlignment="1">
      <alignment horizontal="center" vertical="top" wrapText="1"/>
    </xf>
    <xf numFmtId="0" fontId="11" fillId="5" borderId="58" xfId="0" quotePrefix="1" applyFont="1" applyFill="1" applyBorder="1" applyAlignment="1">
      <alignment horizontal="center" vertical="center"/>
    </xf>
    <xf numFmtId="164" fontId="11" fillId="5" borderId="59" xfId="0" applyNumberFormat="1" applyFont="1" applyFill="1" applyBorder="1" applyAlignment="1">
      <alignment horizontal="center" vertical="center"/>
    </xf>
    <xf numFmtId="164" fontId="11" fillId="5" borderId="60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/>
    </xf>
    <xf numFmtId="0" fontId="11" fillId="0" borderId="11" xfId="1" applyNumberFormat="1" applyFont="1" applyFill="1" applyBorder="1" applyAlignment="1">
      <alignment horizontal="center"/>
    </xf>
    <xf numFmtId="0" fontId="11" fillId="0" borderId="12" xfId="1" applyNumberFormat="1" applyFont="1" applyFill="1" applyBorder="1" applyAlignment="1">
      <alignment horizontal="center"/>
    </xf>
    <xf numFmtId="0" fontId="10" fillId="0" borderId="35" xfId="0" applyFont="1" applyFill="1" applyBorder="1" applyAlignment="1">
      <alignment horizontal="center"/>
    </xf>
    <xf numFmtId="0" fontId="10" fillId="0" borderId="35" xfId="1" applyNumberFormat="1" applyFont="1" applyFill="1" applyBorder="1" applyAlignment="1">
      <alignment horizontal="center"/>
    </xf>
    <xf numFmtId="0" fontId="10" fillId="0" borderId="36" xfId="1" applyNumberFormat="1" applyFont="1" applyFill="1" applyBorder="1" applyAlignment="1">
      <alignment horizontal="center"/>
    </xf>
    <xf numFmtId="0" fontId="10" fillId="5" borderId="28" xfId="0" quotePrefix="1" applyFont="1" applyFill="1" applyBorder="1" applyAlignment="1">
      <alignment horizontal="center" vertical="center"/>
    </xf>
    <xf numFmtId="164" fontId="10" fillId="5" borderId="29" xfId="0" applyNumberFormat="1" applyFont="1" applyFill="1" applyBorder="1" applyAlignment="1">
      <alignment horizontal="center" vertical="center"/>
    </xf>
    <xf numFmtId="164" fontId="10" fillId="5" borderId="30" xfId="0" applyNumberFormat="1" applyFont="1" applyFill="1" applyBorder="1" applyAlignment="1">
      <alignment horizontal="center" vertical="center"/>
    </xf>
    <xf numFmtId="0" fontId="6" fillId="5" borderId="7" xfId="0" quotePrefix="1" applyFont="1" applyFill="1" applyBorder="1" applyAlignment="1">
      <alignment horizontal="center" vertical="top" wrapText="1"/>
    </xf>
    <xf numFmtId="0" fontId="6" fillId="5" borderId="130" xfId="0" quotePrefix="1" applyFont="1" applyFill="1" applyBorder="1" applyAlignment="1">
      <alignment horizontal="center" vertical="top" wrapText="1"/>
    </xf>
    <xf numFmtId="0" fontId="19" fillId="5" borderId="149" xfId="0" quotePrefix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top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19" fillId="4" borderId="66" xfId="0" applyFont="1" applyFill="1" applyBorder="1" applyAlignment="1">
      <alignment horizontal="center" vertical="center" wrapText="1"/>
    </xf>
    <xf numFmtId="0" fontId="19" fillId="4" borderId="66" xfId="0" applyFont="1" applyFill="1" applyBorder="1" applyAlignment="1">
      <alignment horizontal="center" vertical="center"/>
    </xf>
    <xf numFmtId="0" fontId="19" fillId="4" borderId="67" xfId="0" applyFont="1" applyFill="1" applyBorder="1" applyAlignment="1">
      <alignment horizontal="center" vertical="center"/>
    </xf>
    <xf numFmtId="0" fontId="6" fillId="5" borderId="135" xfId="0" quotePrefix="1" applyFont="1" applyFill="1" applyBorder="1" applyAlignment="1">
      <alignment horizontal="center" vertical="top" wrapText="1"/>
    </xf>
    <xf numFmtId="0" fontId="6" fillId="5" borderId="68" xfId="0" quotePrefix="1" applyFont="1" applyFill="1" applyBorder="1" applyAlignment="1">
      <alignment horizontal="center" vertical="top" wrapText="1"/>
    </xf>
    <xf numFmtId="0" fontId="19" fillId="5" borderId="68" xfId="0" quotePrefix="1" applyFont="1" applyFill="1" applyBorder="1" applyAlignment="1">
      <alignment horizontal="center" vertical="center" wrapText="1"/>
    </xf>
    <xf numFmtId="0" fontId="19" fillId="5" borderId="68" xfId="0" quotePrefix="1" applyFont="1" applyFill="1" applyBorder="1" applyAlignment="1">
      <alignment horizontal="center" vertical="center"/>
    </xf>
    <xf numFmtId="0" fontId="19" fillId="5" borderId="69" xfId="0" quotePrefix="1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center" wrapText="1"/>
    </xf>
    <xf numFmtId="0" fontId="19" fillId="4" borderId="50" xfId="0" applyFont="1" applyFill="1" applyBorder="1" applyAlignment="1">
      <alignment horizontal="center" vertical="center"/>
    </xf>
    <xf numFmtId="0" fontId="19" fillId="4" borderId="164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5" fillId="5" borderId="135" xfId="0" quotePrefix="1" applyFont="1" applyFill="1" applyBorder="1" applyAlignment="1">
      <alignment horizontal="center" vertical="top" wrapText="1"/>
    </xf>
    <xf numFmtId="0" fontId="5" fillId="5" borderId="68" xfId="0" quotePrefix="1" applyFont="1" applyFill="1" applyBorder="1" applyAlignment="1">
      <alignment horizontal="center" vertical="top" wrapText="1"/>
    </xf>
    <xf numFmtId="0" fontId="19" fillId="5" borderId="151" xfId="0" quotePrefix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/>
    </xf>
    <xf numFmtId="0" fontId="37" fillId="0" borderId="11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 wrapText="1"/>
    </xf>
    <xf numFmtId="0" fontId="19" fillId="4" borderId="67" xfId="0" applyFont="1" applyFill="1" applyBorder="1" applyAlignment="1">
      <alignment horizontal="center" vertical="center" wrapText="1"/>
    </xf>
    <xf numFmtId="0" fontId="19" fillId="5" borderId="107" xfId="0" quotePrefix="1" applyFont="1" applyFill="1" applyBorder="1" applyAlignment="1">
      <alignment horizontal="center" vertical="center"/>
    </xf>
    <xf numFmtId="0" fontId="19" fillId="5" borderId="66" xfId="0" quotePrefix="1" applyFont="1" applyFill="1" applyBorder="1" applyAlignment="1">
      <alignment horizontal="center" vertical="center"/>
    </xf>
    <xf numFmtId="0" fontId="19" fillId="5" borderId="66" xfId="0" quotePrefix="1" applyFont="1" applyFill="1" applyBorder="1" applyAlignment="1">
      <alignment horizontal="center" vertical="center" wrapText="1"/>
    </xf>
    <xf numFmtId="0" fontId="19" fillId="5" borderId="67" xfId="0" quotePrefix="1" applyFont="1" applyFill="1" applyBorder="1" applyAlignment="1">
      <alignment horizontal="center" vertical="center" wrapText="1"/>
    </xf>
    <xf numFmtId="0" fontId="6" fillId="5" borderId="131" xfId="0" quotePrefix="1" applyFont="1" applyFill="1" applyBorder="1" applyAlignment="1">
      <alignment horizontal="center" vertical="top" wrapText="1"/>
    </xf>
    <xf numFmtId="0" fontId="6" fillId="5" borderId="132" xfId="0" quotePrefix="1" applyFont="1" applyFill="1" applyBorder="1" applyAlignment="1">
      <alignment horizontal="center" vertical="top" wrapText="1"/>
    </xf>
    <xf numFmtId="0" fontId="20" fillId="5" borderId="132" xfId="0" quotePrefix="1" applyFont="1" applyFill="1" applyBorder="1" applyAlignment="1">
      <alignment horizontal="center" vertical="center" wrapText="1"/>
    </xf>
    <xf numFmtId="0" fontId="20" fillId="5" borderId="132" xfId="0" quotePrefix="1" applyFont="1" applyFill="1" applyBorder="1" applyAlignment="1">
      <alignment horizontal="center" vertical="center"/>
    </xf>
    <xf numFmtId="0" fontId="20" fillId="5" borderId="133" xfId="0" quotePrefix="1" applyFont="1" applyFill="1" applyBorder="1" applyAlignment="1">
      <alignment horizontal="center" vertical="center"/>
    </xf>
    <xf numFmtId="2" fontId="20" fillId="0" borderId="18" xfId="0" applyNumberFormat="1" applyFont="1" applyFill="1" applyBorder="1" applyAlignment="1">
      <alignment horizontal="center" vertical="top"/>
    </xf>
    <xf numFmtId="2" fontId="20" fillId="0" borderId="83" xfId="0" applyNumberFormat="1" applyFont="1" applyFill="1" applyBorder="1" applyAlignment="1">
      <alignment horizontal="center" vertical="center"/>
    </xf>
    <xf numFmtId="0" fontId="6" fillId="5" borderId="22" xfId="0" quotePrefix="1" applyFont="1" applyFill="1" applyBorder="1" applyAlignment="1">
      <alignment horizontal="center" vertical="top" wrapText="1"/>
    </xf>
    <xf numFmtId="0" fontId="6" fillId="5" borderId="23" xfId="0" quotePrefix="1" applyFont="1" applyFill="1" applyBorder="1" applyAlignment="1">
      <alignment horizontal="center" vertical="top" wrapText="1"/>
    </xf>
    <xf numFmtId="0" fontId="20" fillId="5" borderId="23" xfId="0" quotePrefix="1" applyFont="1" applyFill="1" applyBorder="1" applyAlignment="1">
      <alignment horizontal="center" vertical="center" wrapText="1"/>
    </xf>
    <xf numFmtId="0" fontId="20" fillId="5" borderId="23" xfId="0" quotePrefix="1" applyFont="1" applyFill="1" applyBorder="1" applyAlignment="1">
      <alignment horizontal="center" vertical="center"/>
    </xf>
    <xf numFmtId="0" fontId="20" fillId="5" borderId="24" xfId="0" quotePrefix="1" applyFont="1" applyFill="1" applyBorder="1" applyAlignment="1">
      <alignment horizontal="center" vertical="center"/>
    </xf>
    <xf numFmtId="0" fontId="20" fillId="5" borderId="68" xfId="0" quotePrefix="1" applyFont="1" applyFill="1" applyBorder="1" applyAlignment="1">
      <alignment horizontal="center" vertical="center" wrapText="1"/>
    </xf>
    <xf numFmtId="0" fontId="20" fillId="5" borderId="68" xfId="0" quotePrefix="1" applyFont="1" applyFill="1" applyBorder="1" applyAlignment="1">
      <alignment horizontal="center" vertical="center"/>
    </xf>
    <xf numFmtId="0" fontId="20" fillId="5" borderId="69" xfId="0" quotePrefix="1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horizontal="center"/>
    </xf>
    <xf numFmtId="0" fontId="36" fillId="0" borderId="20" xfId="0" applyFont="1" applyFill="1" applyBorder="1"/>
    <xf numFmtId="0" fontId="36" fillId="0" borderId="13" xfId="0" applyFont="1" applyFill="1" applyBorder="1" applyAlignment="1">
      <alignment horizontal="center"/>
    </xf>
    <xf numFmtId="0" fontId="6" fillId="0" borderId="14" xfId="0" applyFont="1" applyFill="1" applyBorder="1"/>
    <xf numFmtId="0" fontId="36" fillId="0" borderId="22" xfId="0" applyFont="1" applyFill="1" applyBorder="1" applyAlignment="1">
      <alignment horizontal="center"/>
    </xf>
    <xf numFmtId="0" fontId="36" fillId="0" borderId="23" xfId="0" applyFont="1" applyFill="1" applyBorder="1"/>
    <xf numFmtId="0" fontId="36" fillId="0" borderId="20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/>
    </xf>
    <xf numFmtId="0" fontId="6" fillId="0" borderId="21" xfId="0" applyFont="1" applyBorder="1"/>
    <xf numFmtId="0" fontId="36" fillId="0" borderId="14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center"/>
    </xf>
    <xf numFmtId="0" fontId="6" fillId="0" borderId="15" xfId="0" applyFont="1" applyBorder="1"/>
    <xf numFmtId="0" fontId="36" fillId="0" borderId="23" xfId="0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center"/>
    </xf>
    <xf numFmtId="0" fontId="6" fillId="0" borderId="24" xfId="0" applyFont="1" applyBorder="1"/>
    <xf numFmtId="2" fontId="6" fillId="0" borderId="128" xfId="0" applyNumberFormat="1" applyFont="1" applyFill="1" applyBorder="1" applyAlignment="1">
      <alignment horizontal="center" vertical="top"/>
    </xf>
    <xf numFmtId="2" fontId="6" fillId="0" borderId="128" xfId="0" applyNumberFormat="1" applyFont="1" applyFill="1" applyBorder="1" applyAlignment="1">
      <alignment horizontal="center"/>
    </xf>
    <xf numFmtId="2" fontId="6" fillId="0" borderId="129" xfId="0" applyNumberFormat="1" applyFont="1" applyBorder="1"/>
    <xf numFmtId="0" fontId="5" fillId="4" borderId="66" xfId="0" applyFont="1" applyFill="1" applyBorder="1" applyAlignment="1">
      <alignment horizontal="center" vertical="center" wrapText="1"/>
    </xf>
    <xf numFmtId="0" fontId="5" fillId="4" borderId="66" xfId="0" applyFont="1" applyFill="1" applyBorder="1" applyAlignment="1">
      <alignment horizontal="center" vertical="center"/>
    </xf>
    <xf numFmtId="0" fontId="5" fillId="4" borderId="67" xfId="0" applyFont="1" applyFill="1" applyBorder="1" applyAlignment="1">
      <alignment horizontal="center" vertical="center"/>
    </xf>
    <xf numFmtId="0" fontId="6" fillId="5" borderId="68" xfId="0" quotePrefix="1" applyFont="1" applyFill="1" applyBorder="1" applyAlignment="1">
      <alignment horizontal="center" vertical="center" wrapText="1"/>
    </xf>
    <xf numFmtId="0" fontId="6" fillId="5" borderId="68" xfId="0" quotePrefix="1" applyFont="1" applyFill="1" applyBorder="1" applyAlignment="1">
      <alignment horizontal="center" vertical="center"/>
    </xf>
    <xf numFmtId="0" fontId="6" fillId="5" borderId="69" xfId="0" quotePrefix="1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/>
    </xf>
    <xf numFmtId="0" fontId="36" fillId="0" borderId="20" xfId="0" applyFont="1" applyBorder="1"/>
    <xf numFmtId="0" fontId="36" fillId="0" borderId="49" xfId="0" applyFont="1" applyBorder="1" applyAlignment="1">
      <alignment horizontal="center"/>
    </xf>
    <xf numFmtId="0" fontId="36" fillId="0" borderId="50" xfId="0" applyFont="1" applyBorder="1"/>
    <xf numFmtId="0" fontId="36" fillId="0" borderId="20" xfId="0" applyFont="1" applyBorder="1" applyAlignment="1">
      <alignment horizontal="center" vertical="top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36" fillId="0" borderId="14" xfId="0" applyFont="1" applyBorder="1" applyAlignment="1">
      <alignment horizontal="center" vertical="top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6" fillId="0" borderId="50" xfId="0" applyFont="1" applyBorder="1" applyAlignment="1">
      <alignment horizontal="center" vertical="top"/>
    </xf>
    <xf numFmtId="0" fontId="6" fillId="0" borderId="5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2" fontId="6" fillId="0" borderId="84" xfId="0" applyNumberFormat="1" applyFont="1" applyFill="1" applyBorder="1" applyAlignment="1">
      <alignment horizontal="center" vertical="center"/>
    </xf>
    <xf numFmtId="2" fontId="6" fillId="0" borderId="85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6" fillId="0" borderId="134" xfId="0" applyFont="1" applyFill="1" applyBorder="1"/>
    <xf numFmtId="0" fontId="6" fillId="0" borderId="128" xfId="0" applyFont="1" applyFill="1" applyBorder="1" applyAlignment="1">
      <alignment vertical="top"/>
    </xf>
    <xf numFmtId="2" fontId="6" fillId="0" borderId="128" xfId="0" applyNumberFormat="1" applyFont="1" applyFill="1" applyBorder="1" applyAlignment="1">
      <alignment horizontal="center" vertical="center"/>
    </xf>
    <xf numFmtId="2" fontId="6" fillId="0" borderId="129" xfId="0" applyNumberFormat="1" applyFont="1" applyFill="1" applyBorder="1" applyAlignment="1">
      <alignment horizontal="center"/>
    </xf>
    <xf numFmtId="0" fontId="5" fillId="0" borderId="37" xfId="0" applyFont="1" applyFill="1" applyBorder="1" applyAlignment="1">
      <alignment horizontal="right" vertical="top" wrapText="1"/>
    </xf>
    <xf numFmtId="0" fontId="11" fillId="0" borderId="147" xfId="0" applyFont="1" applyFill="1" applyBorder="1" applyAlignment="1">
      <alignment horizontal="center" vertical="top" wrapText="1"/>
    </xf>
    <xf numFmtId="0" fontId="11" fillId="0" borderId="147" xfId="0" applyFont="1" applyFill="1" applyBorder="1" applyAlignment="1">
      <alignment horizontal="center" vertical="center"/>
    </xf>
    <xf numFmtId="0" fontId="11" fillId="0" borderId="148" xfId="0" applyFont="1" applyFill="1" applyBorder="1" applyAlignment="1">
      <alignment horizontal="center" vertical="top" wrapText="1"/>
    </xf>
    <xf numFmtId="0" fontId="19" fillId="4" borderId="138" xfId="0" applyFont="1" applyFill="1" applyBorder="1" applyAlignment="1">
      <alignment horizontal="center" vertical="center" wrapText="1"/>
    </xf>
    <xf numFmtId="0" fontId="19" fillId="4" borderId="138" xfId="0" applyFont="1" applyFill="1" applyBorder="1" applyAlignment="1">
      <alignment horizontal="center" vertical="center"/>
    </xf>
    <xf numFmtId="0" fontId="19" fillId="4" borderId="139" xfId="0" applyFont="1" applyFill="1" applyBorder="1" applyAlignment="1">
      <alignment horizontal="center" vertical="center"/>
    </xf>
    <xf numFmtId="0" fontId="6" fillId="5" borderId="54" xfId="0" quotePrefix="1" applyFont="1" applyFill="1" applyBorder="1" applyAlignment="1">
      <alignment horizontal="center" vertical="top" wrapText="1"/>
    </xf>
    <xf numFmtId="0" fontId="6" fillId="5" borderId="61" xfId="0" quotePrefix="1" applyFont="1" applyFill="1" applyBorder="1" applyAlignment="1">
      <alignment horizontal="center" vertical="top" wrapText="1"/>
    </xf>
    <xf numFmtId="0" fontId="20" fillId="5" borderId="61" xfId="0" quotePrefix="1" applyFont="1" applyFill="1" applyBorder="1" applyAlignment="1">
      <alignment horizontal="center" vertical="center" wrapText="1"/>
    </xf>
    <xf numFmtId="0" fontId="20" fillId="5" borderId="61" xfId="0" quotePrefix="1" applyFont="1" applyFill="1" applyBorder="1" applyAlignment="1">
      <alignment horizontal="center" vertical="center"/>
    </xf>
    <xf numFmtId="0" fontId="20" fillId="5" borderId="70" xfId="0" quotePrefix="1" applyFont="1" applyFill="1" applyBorder="1" applyAlignment="1">
      <alignment horizontal="center" vertical="center"/>
    </xf>
    <xf numFmtId="0" fontId="36" fillId="3" borderId="165" xfId="0" applyFont="1" applyFill="1" applyBorder="1" applyAlignment="1">
      <alignment horizontal="center" vertical="top"/>
    </xf>
    <xf numFmtId="0" fontId="36" fillId="3" borderId="166" xfId="0" applyFont="1" applyFill="1" applyBorder="1" applyAlignment="1">
      <alignment horizontal="center" vertical="top"/>
    </xf>
    <xf numFmtId="0" fontId="6" fillId="3" borderId="167" xfId="0" applyFont="1" applyFill="1" applyBorder="1" applyAlignment="1">
      <alignment horizontal="center" vertical="center"/>
    </xf>
    <xf numFmtId="0" fontId="20" fillId="0" borderId="84" xfId="0" applyFont="1" applyFill="1" applyBorder="1" applyAlignment="1">
      <alignment horizontal="center"/>
    </xf>
    <xf numFmtId="2" fontId="0" fillId="6" borderId="0" xfId="0" applyNumberFormat="1" applyFill="1"/>
    <xf numFmtId="164" fontId="11" fillId="5" borderId="163" xfId="0" applyNumberFormat="1" applyFont="1" applyFill="1" applyBorder="1" applyAlignment="1">
      <alignment horizontal="center" vertical="center"/>
    </xf>
    <xf numFmtId="164" fontId="11" fillId="5" borderId="7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4" borderId="63" xfId="0" applyFont="1" applyFill="1" applyBorder="1" applyAlignment="1">
      <alignment horizontal="center"/>
    </xf>
    <xf numFmtId="0" fontId="13" fillId="4" borderId="64" xfId="0" applyFont="1" applyFill="1" applyBorder="1" applyAlignment="1">
      <alignment horizontal="center"/>
    </xf>
    <xf numFmtId="0" fontId="13" fillId="4" borderId="66" xfId="0" applyFont="1" applyFill="1" applyBorder="1" applyAlignment="1">
      <alignment horizontal="center"/>
    </xf>
    <xf numFmtId="0" fontId="13" fillId="4" borderId="67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right"/>
    </xf>
    <xf numFmtId="0" fontId="14" fillId="0" borderId="11" xfId="0" applyFont="1" applyFill="1" applyBorder="1" applyAlignment="1">
      <alignment horizontal="right"/>
    </xf>
    <xf numFmtId="0" fontId="14" fillId="0" borderId="13" xfId="0" applyFont="1" applyFill="1" applyBorder="1" applyAlignment="1">
      <alignment horizontal="right"/>
    </xf>
    <xf numFmtId="0" fontId="14" fillId="0" borderId="14" xfId="0" applyFont="1" applyFill="1" applyBorder="1" applyAlignment="1">
      <alignment horizontal="right"/>
    </xf>
    <xf numFmtId="0" fontId="14" fillId="0" borderId="16" xfId="0" applyFont="1" applyFill="1" applyBorder="1" applyAlignment="1">
      <alignment horizontal="right"/>
    </xf>
    <xf numFmtId="0" fontId="14" fillId="0" borderId="17" xfId="0" applyFont="1" applyFill="1" applyBorder="1" applyAlignment="1">
      <alignment horizontal="right"/>
    </xf>
    <xf numFmtId="0" fontId="11" fillId="4" borderId="25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right"/>
    </xf>
    <xf numFmtId="0" fontId="10" fillId="0" borderId="14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7" xfId="0" applyFont="1" applyFill="1" applyBorder="1" applyAlignment="1">
      <alignment horizontal="right"/>
    </xf>
    <xf numFmtId="0" fontId="11" fillId="4" borderId="75" xfId="0" applyFont="1" applyFill="1" applyBorder="1" applyAlignment="1">
      <alignment horizontal="center" vertical="center"/>
    </xf>
    <xf numFmtId="0" fontId="11" fillId="4" borderId="65" xfId="0" applyFont="1" applyFill="1" applyBorder="1" applyAlignment="1">
      <alignment horizontal="center" vertical="center"/>
    </xf>
    <xf numFmtId="0" fontId="11" fillId="4" borderId="6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/>
    </xf>
    <xf numFmtId="0" fontId="11" fillId="0" borderId="11" xfId="0" applyFont="1" applyFill="1" applyBorder="1" applyAlignment="1">
      <alignment horizontal="right"/>
    </xf>
    <xf numFmtId="0" fontId="9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1" fillId="0" borderId="114" xfId="0" applyFont="1" applyFill="1" applyBorder="1" applyAlignment="1">
      <alignment horizontal="center" vertical="center" wrapText="1"/>
    </xf>
    <xf numFmtId="0" fontId="11" fillId="0" borderId="123" xfId="0" applyFont="1" applyFill="1" applyBorder="1" applyAlignment="1">
      <alignment horizontal="center" vertical="center" wrapText="1"/>
    </xf>
    <xf numFmtId="0" fontId="10" fillId="0" borderId="115" xfId="0" quotePrefix="1" applyFont="1" applyFill="1" applyBorder="1" applyAlignment="1">
      <alignment horizontal="center" vertical="top" wrapText="1"/>
    </xf>
    <xf numFmtId="0" fontId="10" fillId="0" borderId="124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justify" vertical="top" wrapText="1"/>
    </xf>
    <xf numFmtId="0" fontId="11" fillId="0" borderId="76" xfId="0" applyFont="1" applyFill="1" applyBorder="1" applyAlignment="1">
      <alignment horizontal="justify" vertical="top" wrapText="1"/>
    </xf>
    <xf numFmtId="0" fontId="11" fillId="0" borderId="14" xfId="0" applyFont="1" applyFill="1" applyBorder="1" applyAlignment="1">
      <alignment horizontal="justify" vertical="top" wrapText="1"/>
    </xf>
    <xf numFmtId="0" fontId="11" fillId="4" borderId="104" xfId="0" applyFont="1" applyFill="1" applyBorder="1" applyAlignment="1">
      <alignment horizontal="center" vertical="center" wrapText="1"/>
    </xf>
    <xf numFmtId="0" fontId="11" fillId="4" borderId="105" xfId="0" applyFont="1" applyFill="1" applyBorder="1" applyAlignment="1">
      <alignment horizontal="center" vertical="center" wrapText="1"/>
    </xf>
    <xf numFmtId="0" fontId="10" fillId="5" borderId="54" xfId="0" quotePrefix="1" applyFont="1" applyFill="1" applyBorder="1" applyAlignment="1">
      <alignment horizontal="center" vertical="top" wrapText="1"/>
    </xf>
    <xf numFmtId="0" fontId="10" fillId="5" borderId="61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justify" vertical="top" wrapText="1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6" fillId="4" borderId="104" xfId="0" applyFont="1" applyFill="1" applyBorder="1" applyAlignment="1">
      <alignment horizontal="center" vertical="center" wrapText="1"/>
    </xf>
    <xf numFmtId="0" fontId="26" fillId="4" borderId="107" xfId="0" applyFont="1" applyFill="1" applyBorder="1" applyAlignment="1">
      <alignment horizontal="center" vertical="center" wrapText="1"/>
    </xf>
    <xf numFmtId="0" fontId="26" fillId="4" borderId="105" xfId="0" applyFont="1" applyFill="1" applyBorder="1" applyAlignment="1">
      <alignment horizontal="center" vertical="center" wrapText="1"/>
    </xf>
    <xf numFmtId="0" fontId="26" fillId="4" borderId="66" xfId="0" applyFont="1" applyFill="1" applyBorder="1" applyAlignment="1">
      <alignment horizontal="center" vertical="center" wrapText="1"/>
    </xf>
    <xf numFmtId="0" fontId="27" fillId="4" borderId="105" xfId="0" applyFont="1" applyFill="1" applyBorder="1" applyAlignment="1">
      <alignment horizontal="center" vertical="center"/>
    </xf>
    <xf numFmtId="0" fontId="27" fillId="4" borderId="106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vertical="top"/>
    </xf>
    <xf numFmtId="0" fontId="26" fillId="0" borderId="0" xfId="0" applyFont="1" applyBorder="1" applyAlignment="1">
      <alignment horizontal="left" vertical="top"/>
    </xf>
    <xf numFmtId="0" fontId="29" fillId="0" borderId="16" xfId="0" applyFont="1" applyFill="1" applyBorder="1" applyAlignment="1">
      <alignment horizontal="right" vertical="top" wrapText="1"/>
    </xf>
    <xf numFmtId="0" fontId="29" fillId="0" borderId="17" xfId="0" applyFont="1" applyFill="1" applyBorder="1" applyAlignment="1">
      <alignment horizontal="right" vertical="top" wrapText="1"/>
    </xf>
    <xf numFmtId="0" fontId="26" fillId="0" borderId="10" xfId="0" applyFont="1" applyFill="1" applyBorder="1" applyAlignment="1">
      <alignment horizontal="right" vertical="top" wrapText="1"/>
    </xf>
    <xf numFmtId="0" fontId="26" fillId="0" borderId="11" xfId="0" applyFont="1" applyFill="1" applyBorder="1" applyAlignment="1">
      <alignment horizontal="right" vertical="top" wrapText="1"/>
    </xf>
    <xf numFmtId="0" fontId="9" fillId="0" borderId="3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1" fillId="4" borderId="52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4" borderId="55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56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1" fillId="4" borderId="57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vertical="top"/>
    </xf>
    <xf numFmtId="0" fontId="20" fillId="0" borderId="20" xfId="0" applyFont="1" applyFill="1" applyBorder="1" applyAlignment="1">
      <alignment vertical="top"/>
    </xf>
    <xf numFmtId="0" fontId="20" fillId="0" borderId="16" xfId="0" applyFont="1" applyFill="1" applyBorder="1" applyAlignment="1">
      <alignment vertical="top"/>
    </xf>
    <xf numFmtId="0" fontId="20" fillId="0" borderId="17" xfId="0" applyFont="1" applyFill="1" applyBorder="1" applyAlignment="1">
      <alignment vertical="top"/>
    </xf>
    <xf numFmtId="0" fontId="18" fillId="0" borderId="0" xfId="0" applyFont="1" applyAlignment="1">
      <alignment horizontal="center"/>
    </xf>
    <xf numFmtId="0" fontId="19" fillId="4" borderId="111" xfId="0" applyFont="1" applyFill="1" applyBorder="1" applyAlignment="1">
      <alignment horizontal="center" vertical="center"/>
    </xf>
    <xf numFmtId="0" fontId="19" fillId="4" borderId="107" xfId="0" applyFont="1" applyFill="1" applyBorder="1" applyAlignment="1">
      <alignment horizontal="center" vertical="center"/>
    </xf>
    <xf numFmtId="0" fontId="19" fillId="4" borderId="112" xfId="0" applyFont="1" applyFill="1" applyBorder="1" applyAlignment="1">
      <alignment horizontal="center" vertical="center"/>
    </xf>
    <xf numFmtId="0" fontId="19" fillId="4" borderId="66" xfId="0" applyFont="1" applyFill="1" applyBorder="1" applyAlignment="1">
      <alignment horizontal="center" vertical="center"/>
    </xf>
    <xf numFmtId="0" fontId="19" fillId="4" borderId="113" xfId="0" applyFont="1" applyFill="1" applyBorder="1" applyAlignment="1">
      <alignment horizontal="center" vertical="center"/>
    </xf>
    <xf numFmtId="0" fontId="19" fillId="4" borderId="67" xfId="0" applyFont="1" applyFill="1" applyBorder="1" applyAlignment="1">
      <alignment horizontal="center" vertical="center"/>
    </xf>
    <xf numFmtId="0" fontId="20" fillId="0" borderId="19" xfId="0" applyFont="1" applyBorder="1" applyAlignment="1">
      <alignment vertical="top"/>
    </xf>
    <xf numFmtId="0" fontId="20" fillId="0" borderId="20" xfId="0" applyFont="1" applyBorder="1" applyAlignment="1">
      <alignment vertical="top"/>
    </xf>
    <xf numFmtId="0" fontId="20" fillId="0" borderId="16" xfId="0" applyFont="1" applyBorder="1" applyAlignment="1">
      <alignment vertical="top"/>
    </xf>
    <xf numFmtId="0" fontId="20" fillId="0" borderId="17" xfId="0" applyFont="1" applyBorder="1" applyAlignment="1">
      <alignment vertical="top"/>
    </xf>
    <xf numFmtId="0" fontId="19" fillId="4" borderId="10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1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/>
    </xf>
    <xf numFmtId="0" fontId="20" fillId="0" borderId="17" xfId="0" applyFont="1" applyFill="1" applyBorder="1" applyAlignment="1">
      <alignment vertical="center"/>
    </xf>
    <xf numFmtId="0" fontId="20" fillId="0" borderId="78" xfId="0" applyFont="1" applyFill="1" applyBorder="1" applyAlignment="1">
      <alignment vertical="top"/>
    </xf>
    <xf numFmtId="0" fontId="20" fillId="0" borderId="79" xfId="0" applyFont="1" applyFill="1" applyBorder="1" applyAlignment="1">
      <alignment vertical="top"/>
    </xf>
    <xf numFmtId="0" fontId="21" fillId="0" borderId="81" xfId="0" applyFont="1" applyFill="1" applyBorder="1" applyAlignment="1">
      <alignment horizontal="left" vertical="center" wrapText="1"/>
    </xf>
    <xf numFmtId="0" fontId="21" fillId="0" borderId="82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wrapText="1"/>
    </xf>
    <xf numFmtId="0" fontId="19" fillId="4" borderId="63" xfId="0" applyFont="1" applyFill="1" applyBorder="1" applyAlignment="1">
      <alignment horizontal="center" vertical="center" wrapText="1"/>
    </xf>
    <xf numFmtId="0" fontId="19" fillId="4" borderId="64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20" fillId="0" borderId="134" xfId="0" applyFont="1" applyFill="1" applyBorder="1" applyAlignment="1">
      <alignment horizontal="center" vertical="top"/>
    </xf>
    <xf numFmtId="0" fontId="20" fillId="0" borderId="128" xfId="0" applyFont="1" applyFill="1" applyBorder="1" applyAlignment="1">
      <alignment horizontal="center" vertical="top"/>
    </xf>
    <xf numFmtId="0" fontId="21" fillId="0" borderId="134" xfId="0" applyFont="1" applyFill="1" applyBorder="1" applyAlignment="1">
      <alignment horizontal="center"/>
    </xf>
    <xf numFmtId="0" fontId="21" fillId="0" borderId="128" xfId="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9" fillId="4" borderId="46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horizontal="center" vertical="center"/>
    </xf>
    <xf numFmtId="0" fontId="19" fillId="4" borderId="48" xfId="0" applyFont="1" applyFill="1" applyBorder="1" applyAlignment="1">
      <alignment horizontal="center" vertical="center"/>
    </xf>
    <xf numFmtId="0" fontId="20" fillId="0" borderId="81" xfId="0" applyFont="1" applyFill="1" applyBorder="1" applyAlignment="1">
      <alignment horizontal="center" vertical="top"/>
    </xf>
    <xf numFmtId="0" fontId="20" fillId="0" borderId="82" xfId="0" applyFont="1" applyFill="1" applyBorder="1" applyAlignment="1">
      <alignment horizontal="center" vertical="top"/>
    </xf>
    <xf numFmtId="0" fontId="20" fillId="0" borderId="136" xfId="0" applyFont="1" applyFill="1" applyBorder="1" applyAlignment="1">
      <alignment horizontal="center" vertical="top"/>
    </xf>
    <xf numFmtId="0" fontId="20" fillId="0" borderId="84" xfId="0" applyFont="1" applyFill="1" applyBorder="1" applyAlignment="1">
      <alignment horizontal="center" vertical="top"/>
    </xf>
    <xf numFmtId="0" fontId="19" fillId="4" borderId="137" xfId="0" applyFont="1" applyFill="1" applyBorder="1" applyAlignment="1">
      <alignment horizontal="center" vertical="center"/>
    </xf>
    <xf numFmtId="0" fontId="19" fillId="4" borderId="138" xfId="0" applyFont="1" applyFill="1" applyBorder="1" applyAlignment="1">
      <alignment horizontal="center" vertical="center"/>
    </xf>
    <xf numFmtId="0" fontId="6" fillId="0" borderId="134" xfId="0" applyFont="1" applyFill="1" applyBorder="1" applyAlignment="1">
      <alignment vertical="top"/>
    </xf>
    <xf numFmtId="0" fontId="6" fillId="0" borderId="128" xfId="0" applyFont="1" applyFill="1" applyBorder="1" applyAlignment="1">
      <alignment vertical="top"/>
    </xf>
    <xf numFmtId="0" fontId="5" fillId="4" borderId="111" xfId="0" applyFont="1" applyFill="1" applyBorder="1" applyAlignment="1">
      <alignment horizontal="center" vertical="center"/>
    </xf>
    <xf numFmtId="0" fontId="5" fillId="4" borderId="107" xfId="0" applyFont="1" applyFill="1" applyBorder="1" applyAlignment="1">
      <alignment horizontal="center" vertical="center"/>
    </xf>
    <xf numFmtId="0" fontId="5" fillId="4" borderId="112" xfId="0" applyFont="1" applyFill="1" applyBorder="1" applyAlignment="1">
      <alignment horizontal="center" vertical="center"/>
    </xf>
    <xf numFmtId="0" fontId="5" fillId="4" borderId="66" xfId="0" applyFont="1" applyFill="1" applyBorder="1" applyAlignment="1">
      <alignment horizontal="center" vertical="center"/>
    </xf>
    <xf numFmtId="0" fontId="5" fillId="4" borderId="113" xfId="0" applyFont="1" applyFill="1" applyBorder="1" applyAlignment="1">
      <alignment horizontal="center" vertical="center"/>
    </xf>
    <xf numFmtId="0" fontId="5" fillId="4" borderId="67" xfId="0" applyFont="1" applyFill="1" applyBorder="1" applyAlignment="1">
      <alignment horizontal="center" vertical="center"/>
    </xf>
    <xf numFmtId="0" fontId="36" fillId="0" borderId="136" xfId="0" applyFont="1" applyFill="1" applyBorder="1" applyAlignment="1">
      <alignment horizontal="center" vertical="center"/>
    </xf>
    <xf numFmtId="0" fontId="36" fillId="0" borderId="8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/>
    </xf>
    <xf numFmtId="0" fontId="13" fillId="0" borderId="10" xfId="0" applyFont="1" applyFill="1" applyBorder="1" applyAlignment="1">
      <alignment horizontal="right"/>
    </xf>
    <xf numFmtId="0" fontId="13" fillId="0" borderId="11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right" vertical="top"/>
    </xf>
    <xf numFmtId="0" fontId="20" fillId="0" borderId="17" xfId="0" applyFont="1" applyFill="1" applyBorder="1" applyAlignment="1">
      <alignment horizontal="right" vertical="top"/>
    </xf>
    <xf numFmtId="0" fontId="20" fillId="0" borderId="154" xfId="0" applyFont="1" applyBorder="1" applyAlignment="1">
      <alignment horizontal="center" vertical="top" wrapText="1"/>
    </xf>
    <xf numFmtId="0" fontId="20" fillId="0" borderId="157" xfId="0" applyFont="1" applyBorder="1" applyAlignment="1">
      <alignment horizontal="center" vertical="top" wrapText="1"/>
    </xf>
    <xf numFmtId="0" fontId="20" fillId="0" borderId="160" xfId="0" applyFont="1" applyBorder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19" fillId="2" borderId="90" xfId="0" applyFont="1" applyFill="1" applyBorder="1" applyAlignment="1">
      <alignment horizontal="center" vertical="center" wrapText="1"/>
    </xf>
    <xf numFmtId="0" fontId="19" fillId="2" borderId="102" xfId="0" quotePrefix="1" applyFont="1" applyFill="1" applyBorder="1" applyAlignment="1">
      <alignment horizontal="center" vertical="center" wrapText="1"/>
    </xf>
    <xf numFmtId="0" fontId="19" fillId="2" borderId="103" xfId="0" quotePrefix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top"/>
    </xf>
    <xf numFmtId="0" fontId="19" fillId="2" borderId="90" xfId="0" applyFont="1" applyFill="1" applyBorder="1" applyAlignment="1">
      <alignment horizontal="center" vertical="top" wrapText="1"/>
    </xf>
    <xf numFmtId="0" fontId="19" fillId="2" borderId="102" xfId="0" quotePrefix="1" applyFont="1" applyFill="1" applyBorder="1" applyAlignment="1">
      <alignment horizontal="center" vertical="top" wrapText="1"/>
    </xf>
    <xf numFmtId="0" fontId="19" fillId="2" borderId="103" xfId="0" quotePrefix="1" applyFont="1" applyFill="1" applyBorder="1" applyAlignment="1">
      <alignment horizontal="center" vertical="top" wrapText="1"/>
    </xf>
    <xf numFmtId="0" fontId="20" fillId="0" borderId="119" xfId="0" applyFont="1" applyBorder="1" applyAlignment="1">
      <alignment horizontal="center" vertical="top" wrapText="1"/>
    </xf>
    <xf numFmtId="0" fontId="20" fillId="0" borderId="126" xfId="0" applyFont="1" applyBorder="1" applyAlignment="1">
      <alignment horizontal="center" vertical="top" wrapText="1"/>
    </xf>
    <xf numFmtId="0" fontId="20" fillId="0" borderId="127" xfId="0" applyFont="1" applyBorder="1" applyAlignment="1">
      <alignment horizontal="center" vertical="top" wrapText="1"/>
    </xf>
    <xf numFmtId="0" fontId="20" fillId="0" borderId="116" xfId="0" applyFont="1" applyBorder="1" applyAlignment="1">
      <alignment horizontal="center" vertical="top"/>
    </xf>
    <xf numFmtId="0" fontId="20" fillId="0" borderId="117" xfId="0" applyFont="1" applyBorder="1" applyAlignment="1">
      <alignment horizontal="center" vertical="top"/>
    </xf>
    <xf numFmtId="0" fontId="20" fillId="0" borderId="118" xfId="0" applyFont="1" applyBorder="1" applyAlignment="1">
      <alignment horizontal="center" vertical="top"/>
    </xf>
    <xf numFmtId="0" fontId="20" fillId="0" borderId="87" xfId="0" applyFont="1" applyBorder="1" applyAlignment="1">
      <alignment horizontal="center" vertical="top" wrapText="1"/>
    </xf>
    <xf numFmtId="0" fontId="20" fillId="0" borderId="88" xfId="0" applyFont="1" applyBorder="1" applyAlignment="1">
      <alignment horizontal="center" vertical="top" wrapText="1"/>
    </xf>
    <xf numFmtId="0" fontId="20" fillId="0" borderId="101" xfId="0" applyFont="1" applyBorder="1" applyAlignment="1">
      <alignment horizontal="center"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B1:R47"/>
  <sheetViews>
    <sheetView tabSelected="1" zoomScale="120" zoomScaleNormal="120" workbookViewId="0">
      <selection activeCell="F42" sqref="F42"/>
    </sheetView>
  </sheetViews>
  <sheetFormatPr defaultRowHeight="15"/>
  <cols>
    <col min="1" max="1" width="5.42578125" customWidth="1"/>
    <col min="2" max="2" width="6.5703125" customWidth="1"/>
    <col min="3" max="3" width="12.85546875" customWidth="1"/>
    <col min="4" max="4" width="15.140625" customWidth="1"/>
    <col min="5" max="5" width="8" customWidth="1"/>
    <col min="6" max="6" width="6.85546875" customWidth="1"/>
    <col min="7" max="7" width="7.28515625" customWidth="1"/>
    <col min="8" max="8" width="6.140625" customWidth="1"/>
    <col min="9" max="9" width="8" customWidth="1"/>
    <col min="10" max="11" width="7.7109375" customWidth="1"/>
    <col min="12" max="12" width="7" customWidth="1"/>
    <col min="14" max="14" width="9.5703125" bestFit="1" customWidth="1"/>
    <col min="17" max="17" width="9.5703125" bestFit="1" customWidth="1"/>
  </cols>
  <sheetData>
    <row r="1" spans="2:18">
      <c r="B1" s="549" t="s">
        <v>208</v>
      </c>
      <c r="C1" s="549"/>
      <c r="D1" s="549"/>
      <c r="E1" s="549"/>
      <c r="F1" s="549"/>
      <c r="G1" s="549"/>
      <c r="H1" s="549"/>
      <c r="I1" s="549"/>
      <c r="J1" s="549"/>
      <c r="K1" s="549"/>
      <c r="L1" s="549"/>
    </row>
    <row r="2" spans="2:18">
      <c r="B2" s="550" t="s">
        <v>260</v>
      </c>
      <c r="C2" s="550"/>
      <c r="D2" s="550"/>
      <c r="E2" s="550"/>
      <c r="F2" s="550"/>
      <c r="G2" s="550"/>
      <c r="H2" s="550"/>
      <c r="I2" s="550"/>
      <c r="J2" s="550"/>
      <c r="K2" s="550"/>
      <c r="L2" s="550"/>
    </row>
    <row r="3" spans="2:18" ht="15.75" thickBot="1">
      <c r="B3" s="4"/>
      <c r="C3" s="4"/>
      <c r="D3" s="5"/>
      <c r="E3" s="5"/>
      <c r="F3" s="5"/>
      <c r="G3" s="5"/>
      <c r="H3" s="5"/>
      <c r="I3" s="5"/>
      <c r="J3" s="5"/>
      <c r="K3" s="5"/>
      <c r="L3" s="5"/>
    </row>
    <row r="4" spans="2:18">
      <c r="B4" s="355"/>
      <c r="C4" s="356"/>
      <c r="D4" s="357"/>
      <c r="E4" s="551" t="s">
        <v>0</v>
      </c>
      <c r="F4" s="551"/>
      <c r="G4" s="551"/>
      <c r="H4" s="551"/>
      <c r="I4" s="551"/>
      <c r="J4" s="551"/>
      <c r="K4" s="551"/>
      <c r="L4" s="552"/>
    </row>
    <row r="5" spans="2:18">
      <c r="B5" s="358" t="s">
        <v>1</v>
      </c>
      <c r="C5" s="359" t="s">
        <v>34</v>
      </c>
      <c r="D5" s="360" t="s">
        <v>121</v>
      </c>
      <c r="E5" s="553" t="s">
        <v>2</v>
      </c>
      <c r="F5" s="553"/>
      <c r="G5" s="553" t="s">
        <v>3</v>
      </c>
      <c r="H5" s="553"/>
      <c r="I5" s="553" t="s">
        <v>4</v>
      </c>
      <c r="J5" s="553"/>
      <c r="K5" s="553" t="s">
        <v>5</v>
      </c>
      <c r="L5" s="554"/>
    </row>
    <row r="6" spans="2:18" ht="15.75" thickBot="1">
      <c r="B6" s="361"/>
      <c r="C6" s="362"/>
      <c r="D6" s="363"/>
      <c r="E6" s="364" t="s">
        <v>6</v>
      </c>
      <c r="F6" s="364" t="s">
        <v>7</v>
      </c>
      <c r="G6" s="364" t="s">
        <v>6</v>
      </c>
      <c r="H6" s="364" t="s">
        <v>7</v>
      </c>
      <c r="I6" s="364" t="s">
        <v>6</v>
      </c>
      <c r="J6" s="364" t="s">
        <v>7</v>
      </c>
      <c r="K6" s="364" t="s">
        <v>6</v>
      </c>
      <c r="L6" s="365" t="s">
        <v>7</v>
      </c>
    </row>
    <row r="7" spans="2:18" ht="15.75" thickBot="1">
      <c r="B7" s="366" t="s">
        <v>111</v>
      </c>
      <c r="C7" s="547">
        <f>B7-1</f>
        <v>-2</v>
      </c>
      <c r="D7" s="548"/>
      <c r="E7" s="367">
        <f>C7-1</f>
        <v>-3</v>
      </c>
      <c r="F7" s="367">
        <f t="shared" ref="F7" si="0">E7-1</f>
        <v>-4</v>
      </c>
      <c r="G7" s="367">
        <f t="shared" ref="G7" si="1">F7-1</f>
        <v>-5</v>
      </c>
      <c r="H7" s="368" t="s">
        <v>112</v>
      </c>
      <c r="I7" s="368" t="s">
        <v>113</v>
      </c>
      <c r="J7" s="368" t="s">
        <v>114</v>
      </c>
      <c r="K7" s="368" t="s">
        <v>115</v>
      </c>
      <c r="L7" s="369" t="s">
        <v>116</v>
      </c>
      <c r="N7" s="337"/>
    </row>
    <row r="8" spans="2:18">
      <c r="B8" s="338">
        <v>1</v>
      </c>
      <c r="C8" s="339" t="s">
        <v>14</v>
      </c>
      <c r="D8" s="339" t="s">
        <v>124</v>
      </c>
      <c r="E8" s="340">
        <v>13</v>
      </c>
      <c r="F8" s="341">
        <f>+E8/N8*100</f>
        <v>0.9285714285714286</v>
      </c>
      <c r="G8" s="340">
        <v>115</v>
      </c>
      <c r="H8" s="341">
        <f>+G8/N8*100</f>
        <v>8.2142857142857135</v>
      </c>
      <c r="I8" s="340">
        <v>1247</v>
      </c>
      <c r="J8" s="341">
        <f>+I8/N8*100</f>
        <v>89.071428571428569</v>
      </c>
      <c r="K8" s="340">
        <v>25</v>
      </c>
      <c r="L8" s="342">
        <f>+K8/N8*100</f>
        <v>1.7857142857142856</v>
      </c>
      <c r="N8" s="337">
        <f>+E8+G8+I8+K8</f>
        <v>1400</v>
      </c>
      <c r="O8" s="3">
        <f>+F8+H8+J8+L8</f>
        <v>100</v>
      </c>
      <c r="P8">
        <v>67947</v>
      </c>
      <c r="Q8" s="3">
        <f>+E8/P8*100</f>
        <v>1.9132559200553373E-2</v>
      </c>
      <c r="R8" s="3">
        <f>+G8/P8*100</f>
        <v>0.16924956215874137</v>
      </c>
    </row>
    <row r="9" spans="2:18">
      <c r="B9" s="343"/>
      <c r="C9" s="344"/>
      <c r="D9" s="344" t="s">
        <v>125</v>
      </c>
      <c r="E9" s="345">
        <v>12</v>
      </c>
      <c r="F9" s="351">
        <f t="shared" ref="F9:F42" si="2">+E9/N9*100</f>
        <v>0.78636959370904314</v>
      </c>
      <c r="G9" s="345">
        <v>113</v>
      </c>
      <c r="H9" s="351">
        <f t="shared" ref="H9:H42" si="3">+G9/N9*100</f>
        <v>7.4049803407601571</v>
      </c>
      <c r="I9" s="345">
        <v>1361</v>
      </c>
      <c r="J9" s="351">
        <f t="shared" ref="J9:J42" si="4">+I9/N9*100</f>
        <v>89.187418086500656</v>
      </c>
      <c r="K9" s="345">
        <v>40</v>
      </c>
      <c r="L9" s="352">
        <f t="shared" ref="L9:L42" si="5">+K9/N9*100</f>
        <v>2.6212319790301439</v>
      </c>
      <c r="N9" s="337">
        <f t="shared" ref="N9:N43" si="6">+E9+G9+I9+K9</f>
        <v>1526</v>
      </c>
      <c r="O9" s="3">
        <f t="shared" ref="O9:O42" si="7">+F9+H9+J9+L9</f>
        <v>100</v>
      </c>
      <c r="P9">
        <v>67947</v>
      </c>
      <c r="Q9" s="3">
        <f t="shared" ref="Q9:Q41" si="8">+E9/P9*100</f>
        <v>1.7660823877433882E-2</v>
      </c>
      <c r="R9" s="3">
        <f t="shared" ref="R9:R41" si="9">+G9/P9*100</f>
        <v>0.16630609151250239</v>
      </c>
    </row>
    <row r="10" spans="2:18">
      <c r="B10" s="343">
        <v>2</v>
      </c>
      <c r="C10" s="344" t="s">
        <v>13</v>
      </c>
      <c r="D10" s="344" t="s">
        <v>13</v>
      </c>
      <c r="E10" s="345">
        <v>29</v>
      </c>
      <c r="F10" s="351">
        <f t="shared" si="2"/>
        <v>1.3949013949013949</v>
      </c>
      <c r="G10" s="345">
        <v>184</v>
      </c>
      <c r="H10" s="351">
        <f t="shared" si="3"/>
        <v>8.8504088504088507</v>
      </c>
      <c r="I10" s="345">
        <v>1815</v>
      </c>
      <c r="J10" s="351">
        <f t="shared" si="4"/>
        <v>87.301587301587304</v>
      </c>
      <c r="K10" s="345">
        <v>51</v>
      </c>
      <c r="L10" s="352">
        <f t="shared" si="5"/>
        <v>2.4531024531024532</v>
      </c>
      <c r="N10" s="337">
        <f t="shared" si="6"/>
        <v>2079</v>
      </c>
      <c r="O10" s="3">
        <f t="shared" si="7"/>
        <v>100.00000000000001</v>
      </c>
      <c r="P10">
        <v>67947</v>
      </c>
      <c r="Q10" s="3">
        <f t="shared" si="8"/>
        <v>4.268032437046522E-2</v>
      </c>
      <c r="R10" s="3">
        <f t="shared" si="9"/>
        <v>0.27079929945398623</v>
      </c>
    </row>
    <row r="11" spans="2:18">
      <c r="B11" s="343">
        <v>3</v>
      </c>
      <c r="C11" s="344" t="s">
        <v>12</v>
      </c>
      <c r="D11" s="344" t="s">
        <v>12</v>
      </c>
      <c r="E11" s="345">
        <v>20</v>
      </c>
      <c r="F11" s="351">
        <f t="shared" si="2"/>
        <v>0.65445026178010468</v>
      </c>
      <c r="G11" s="345">
        <v>177</v>
      </c>
      <c r="H11" s="351">
        <f t="shared" si="3"/>
        <v>5.7918848167539272</v>
      </c>
      <c r="I11" s="345">
        <v>2817</v>
      </c>
      <c r="J11" s="351">
        <f t="shared" si="4"/>
        <v>92.179319371727757</v>
      </c>
      <c r="K11" s="345">
        <v>42</v>
      </c>
      <c r="L11" s="352">
        <f t="shared" si="5"/>
        <v>1.37434554973822</v>
      </c>
      <c r="N11" s="337">
        <f t="shared" si="6"/>
        <v>3056</v>
      </c>
      <c r="O11" s="3">
        <f t="shared" si="7"/>
        <v>100.00000000000001</v>
      </c>
      <c r="P11">
        <v>67947</v>
      </c>
      <c r="Q11" s="3">
        <f t="shared" si="8"/>
        <v>2.9434706462389805E-2</v>
      </c>
      <c r="R11" s="3">
        <f t="shared" si="9"/>
        <v>0.26049715219214975</v>
      </c>
    </row>
    <row r="12" spans="2:18">
      <c r="B12" s="343">
        <v>4</v>
      </c>
      <c r="C12" s="344" t="s">
        <v>33</v>
      </c>
      <c r="D12" s="344" t="s">
        <v>33</v>
      </c>
      <c r="E12" s="345">
        <v>43</v>
      </c>
      <c r="F12" s="351">
        <f t="shared" si="2"/>
        <v>1.3716108452950559</v>
      </c>
      <c r="G12" s="345">
        <v>306</v>
      </c>
      <c r="H12" s="351">
        <f t="shared" si="3"/>
        <v>9.760765550239233</v>
      </c>
      <c r="I12" s="345">
        <v>2724</v>
      </c>
      <c r="J12" s="351">
        <f t="shared" si="4"/>
        <v>86.889952153110045</v>
      </c>
      <c r="K12" s="345">
        <v>62</v>
      </c>
      <c r="L12" s="352">
        <f t="shared" si="5"/>
        <v>1.9776714513556619</v>
      </c>
      <c r="N12" s="337">
        <f t="shared" si="6"/>
        <v>3135</v>
      </c>
      <c r="O12" s="3">
        <f t="shared" si="7"/>
        <v>100</v>
      </c>
      <c r="P12">
        <v>67947</v>
      </c>
      <c r="Q12" s="3">
        <f t="shared" si="8"/>
        <v>6.3284618894138084E-2</v>
      </c>
      <c r="R12" s="3">
        <f t="shared" si="9"/>
        <v>0.45035100887456397</v>
      </c>
    </row>
    <row r="13" spans="2:18">
      <c r="B13" s="343">
        <v>5</v>
      </c>
      <c r="C13" s="344" t="s">
        <v>32</v>
      </c>
      <c r="D13" s="344" t="s">
        <v>201</v>
      </c>
      <c r="E13" s="345">
        <v>8</v>
      </c>
      <c r="F13" s="351">
        <f t="shared" si="2"/>
        <v>0.56022408963585435</v>
      </c>
      <c r="G13" s="345">
        <v>134</v>
      </c>
      <c r="H13" s="351">
        <f t="shared" si="3"/>
        <v>9.3837535014005606</v>
      </c>
      <c r="I13" s="345">
        <v>1244</v>
      </c>
      <c r="J13" s="351">
        <f t="shared" si="4"/>
        <v>87.114845938375353</v>
      </c>
      <c r="K13" s="345">
        <v>42</v>
      </c>
      <c r="L13" s="352">
        <f t="shared" si="5"/>
        <v>2.9411764705882351</v>
      </c>
      <c r="N13" s="337">
        <f t="shared" si="6"/>
        <v>1428</v>
      </c>
      <c r="O13" s="3">
        <f t="shared" si="7"/>
        <v>100</v>
      </c>
      <c r="P13">
        <v>67947</v>
      </c>
      <c r="Q13" s="3">
        <f t="shared" si="8"/>
        <v>1.1773882584955922E-2</v>
      </c>
      <c r="R13" s="3">
        <f t="shared" si="9"/>
        <v>0.19721253329801169</v>
      </c>
    </row>
    <row r="14" spans="2:18">
      <c r="B14" s="343"/>
      <c r="C14" s="346"/>
      <c r="D14" s="344" t="s">
        <v>196</v>
      </c>
      <c r="E14" s="345">
        <v>13</v>
      </c>
      <c r="F14" s="351">
        <f t="shared" si="2"/>
        <v>1.1333914559721012</v>
      </c>
      <c r="G14" s="345">
        <v>92</v>
      </c>
      <c r="H14" s="351">
        <f t="shared" si="3"/>
        <v>8.020924149956409</v>
      </c>
      <c r="I14" s="345">
        <v>1009</v>
      </c>
      <c r="J14" s="351">
        <f t="shared" si="4"/>
        <v>87.968613775065378</v>
      </c>
      <c r="K14" s="345">
        <v>33</v>
      </c>
      <c r="L14" s="352">
        <f t="shared" si="5"/>
        <v>2.8770706190061031</v>
      </c>
      <c r="N14" s="337">
        <f t="shared" si="6"/>
        <v>1147</v>
      </c>
      <c r="O14" s="3">
        <f t="shared" si="7"/>
        <v>100</v>
      </c>
      <c r="P14">
        <v>67947</v>
      </c>
      <c r="Q14" s="3">
        <f t="shared" si="8"/>
        <v>1.9132559200553373E-2</v>
      </c>
      <c r="R14" s="3">
        <f t="shared" si="9"/>
        <v>0.13539964972699312</v>
      </c>
    </row>
    <row r="15" spans="2:18">
      <c r="B15" s="343">
        <v>6</v>
      </c>
      <c r="C15" s="347" t="s">
        <v>30</v>
      </c>
      <c r="D15" s="347" t="s">
        <v>195</v>
      </c>
      <c r="E15" s="345">
        <v>41</v>
      </c>
      <c r="F15" s="351">
        <f t="shared" si="2"/>
        <v>1.8141592920353982</v>
      </c>
      <c r="G15" s="345">
        <v>107</v>
      </c>
      <c r="H15" s="351">
        <f t="shared" si="3"/>
        <v>4.7345132743362832</v>
      </c>
      <c r="I15" s="345">
        <v>2079</v>
      </c>
      <c r="J15" s="351">
        <f t="shared" si="4"/>
        <v>91.991150442477874</v>
      </c>
      <c r="K15" s="345">
        <v>33</v>
      </c>
      <c r="L15" s="352">
        <f t="shared" si="5"/>
        <v>1.4601769911504425</v>
      </c>
      <c r="N15" s="337">
        <f t="shared" si="6"/>
        <v>2260</v>
      </c>
      <c r="O15" s="3">
        <f t="shared" si="7"/>
        <v>100</v>
      </c>
      <c r="P15">
        <v>67947</v>
      </c>
      <c r="Q15" s="3">
        <f t="shared" si="8"/>
        <v>6.0341148247899101E-2</v>
      </c>
      <c r="R15" s="3">
        <f t="shared" si="9"/>
        <v>0.15747567957378547</v>
      </c>
    </row>
    <row r="16" spans="2:18">
      <c r="B16" s="343"/>
      <c r="C16" s="346"/>
      <c r="D16" s="347" t="s">
        <v>194</v>
      </c>
      <c r="E16" s="345">
        <v>11</v>
      </c>
      <c r="F16" s="351">
        <f t="shared" si="2"/>
        <v>0.46669495120916415</v>
      </c>
      <c r="G16" s="345">
        <v>17</v>
      </c>
      <c r="H16" s="351">
        <f t="shared" si="3"/>
        <v>0.72125583368689006</v>
      </c>
      <c r="I16" s="345">
        <v>2329</v>
      </c>
      <c r="J16" s="351">
        <f t="shared" si="4"/>
        <v>98.812049215103954</v>
      </c>
      <c r="K16" s="345">
        <v>0</v>
      </c>
      <c r="L16" s="352">
        <f t="shared" si="5"/>
        <v>0</v>
      </c>
      <c r="N16" s="337">
        <f t="shared" si="6"/>
        <v>2357</v>
      </c>
      <c r="O16" s="3">
        <f t="shared" si="7"/>
        <v>100.00000000000001</v>
      </c>
      <c r="P16">
        <v>67947</v>
      </c>
      <c r="Q16" s="3">
        <f t="shared" si="8"/>
        <v>1.6189088554314394E-2</v>
      </c>
      <c r="R16" s="3">
        <f t="shared" si="9"/>
        <v>2.5019500493031335E-2</v>
      </c>
    </row>
    <row r="17" spans="2:18">
      <c r="B17" s="343">
        <v>7</v>
      </c>
      <c r="C17" s="347" t="s">
        <v>31</v>
      </c>
      <c r="D17" s="347" t="s">
        <v>202</v>
      </c>
      <c r="E17" s="345">
        <v>27</v>
      </c>
      <c r="F17" s="351">
        <f t="shared" si="2"/>
        <v>1.2765957446808509</v>
      </c>
      <c r="G17" s="345">
        <v>13</v>
      </c>
      <c r="H17" s="351">
        <f t="shared" si="3"/>
        <v>0.61465721040189125</v>
      </c>
      <c r="I17" s="345">
        <v>2074</v>
      </c>
      <c r="J17" s="351">
        <f t="shared" si="4"/>
        <v>98.061465721040193</v>
      </c>
      <c r="K17" s="345">
        <v>1</v>
      </c>
      <c r="L17" s="352">
        <f t="shared" si="5"/>
        <v>4.7281323877068557E-2</v>
      </c>
      <c r="N17" s="337">
        <f t="shared" si="6"/>
        <v>2115</v>
      </c>
      <c r="O17" s="3">
        <f t="shared" si="7"/>
        <v>100.00000000000001</v>
      </c>
      <c r="P17">
        <v>67947</v>
      </c>
      <c r="Q17" s="3">
        <f t="shared" si="8"/>
        <v>3.9736853724226237E-2</v>
      </c>
      <c r="R17" s="3">
        <f t="shared" si="9"/>
        <v>1.9132559200553373E-2</v>
      </c>
    </row>
    <row r="18" spans="2:18">
      <c r="B18" s="343">
        <v>8</v>
      </c>
      <c r="C18" s="344" t="s">
        <v>18</v>
      </c>
      <c r="D18" s="344" t="s">
        <v>18</v>
      </c>
      <c r="E18" s="345">
        <v>0</v>
      </c>
      <c r="F18" s="351">
        <f t="shared" si="2"/>
        <v>0</v>
      </c>
      <c r="G18" s="345">
        <v>60</v>
      </c>
      <c r="H18" s="351">
        <f t="shared" si="3"/>
        <v>4.8543689320388346</v>
      </c>
      <c r="I18" s="345">
        <v>1097</v>
      </c>
      <c r="J18" s="351">
        <f t="shared" si="4"/>
        <v>88.754045307443363</v>
      </c>
      <c r="K18" s="345">
        <v>79</v>
      </c>
      <c r="L18" s="352">
        <f t="shared" si="5"/>
        <v>6.3915857605177999</v>
      </c>
      <c r="N18" s="337">
        <f t="shared" si="6"/>
        <v>1236</v>
      </c>
      <c r="O18" s="3">
        <f t="shared" si="7"/>
        <v>100</v>
      </c>
      <c r="P18">
        <v>67947</v>
      </c>
      <c r="Q18" s="3">
        <f t="shared" si="8"/>
        <v>0</v>
      </c>
      <c r="R18" s="3">
        <f t="shared" si="9"/>
        <v>8.8304119387169408E-2</v>
      </c>
    </row>
    <row r="19" spans="2:18">
      <c r="B19" s="343">
        <v>9</v>
      </c>
      <c r="C19" s="344" t="s">
        <v>11</v>
      </c>
      <c r="D19" s="344" t="s">
        <v>123</v>
      </c>
      <c r="E19" s="345">
        <v>13</v>
      </c>
      <c r="F19" s="351">
        <f t="shared" si="2"/>
        <v>0.86840347361389447</v>
      </c>
      <c r="G19" s="345">
        <v>116</v>
      </c>
      <c r="H19" s="351">
        <f t="shared" si="3"/>
        <v>7.7488309953239813</v>
      </c>
      <c r="I19" s="345">
        <v>1334</v>
      </c>
      <c r="J19" s="351">
        <f t="shared" si="4"/>
        <v>89.111556446225777</v>
      </c>
      <c r="K19" s="345">
        <v>34</v>
      </c>
      <c r="L19" s="352">
        <f t="shared" si="5"/>
        <v>2.2712090848363395</v>
      </c>
      <c r="N19" s="337">
        <f t="shared" si="6"/>
        <v>1497</v>
      </c>
      <c r="O19" s="3">
        <f t="shared" si="7"/>
        <v>100</v>
      </c>
      <c r="P19">
        <v>67947</v>
      </c>
      <c r="Q19" s="3">
        <f t="shared" si="8"/>
        <v>1.9132559200553373E-2</v>
      </c>
      <c r="R19" s="3">
        <f t="shared" si="9"/>
        <v>0.17072129748186088</v>
      </c>
    </row>
    <row r="20" spans="2:18">
      <c r="B20" s="343"/>
      <c r="C20" s="344"/>
      <c r="D20" s="344" t="s">
        <v>122</v>
      </c>
      <c r="E20" s="345">
        <v>19</v>
      </c>
      <c r="F20" s="351">
        <f t="shared" si="2"/>
        <v>1.0826210826210827</v>
      </c>
      <c r="G20" s="345">
        <v>76</v>
      </c>
      <c r="H20" s="351">
        <f t="shared" si="3"/>
        <v>4.3304843304843308</v>
      </c>
      <c r="I20" s="345">
        <v>1659</v>
      </c>
      <c r="J20" s="351">
        <f t="shared" si="4"/>
        <v>94.529914529914521</v>
      </c>
      <c r="K20" s="345">
        <v>1</v>
      </c>
      <c r="L20" s="352">
        <f t="shared" si="5"/>
        <v>5.6980056980056974E-2</v>
      </c>
      <c r="N20" s="337">
        <f t="shared" si="6"/>
        <v>1755</v>
      </c>
      <c r="O20" s="3">
        <f t="shared" si="7"/>
        <v>99.999999999999986</v>
      </c>
      <c r="P20">
        <v>67947</v>
      </c>
      <c r="Q20" s="3">
        <f t="shared" si="8"/>
        <v>2.7962971139270314E-2</v>
      </c>
      <c r="R20" s="3">
        <f t="shared" si="9"/>
        <v>0.11185188455708125</v>
      </c>
    </row>
    <row r="21" spans="2:18">
      <c r="B21" s="343">
        <v>10</v>
      </c>
      <c r="C21" s="344" t="s">
        <v>15</v>
      </c>
      <c r="D21" s="344" t="s">
        <v>15</v>
      </c>
      <c r="E21" s="345">
        <v>26</v>
      </c>
      <c r="F21" s="351">
        <f t="shared" si="2"/>
        <v>1.0297029702970297</v>
      </c>
      <c r="G21" s="345">
        <v>216</v>
      </c>
      <c r="H21" s="351">
        <f t="shared" si="3"/>
        <v>8.5544554455445549</v>
      </c>
      <c r="I21" s="345">
        <v>2243</v>
      </c>
      <c r="J21" s="351">
        <f t="shared" si="4"/>
        <v>88.831683168316829</v>
      </c>
      <c r="K21" s="345">
        <v>40</v>
      </c>
      <c r="L21" s="352">
        <f t="shared" si="5"/>
        <v>1.5841584158415842</v>
      </c>
      <c r="N21" s="337">
        <f t="shared" si="6"/>
        <v>2525</v>
      </c>
      <c r="O21" s="3">
        <f t="shared" si="7"/>
        <v>100</v>
      </c>
      <c r="P21">
        <v>67947</v>
      </c>
      <c r="Q21" s="3">
        <f t="shared" si="8"/>
        <v>3.8265118401106746E-2</v>
      </c>
      <c r="R21" s="3">
        <f t="shared" si="9"/>
        <v>0.3178948297938099</v>
      </c>
    </row>
    <row r="22" spans="2:18">
      <c r="B22" s="343">
        <v>11</v>
      </c>
      <c r="C22" s="344" t="s">
        <v>17</v>
      </c>
      <c r="D22" s="344" t="s">
        <v>17</v>
      </c>
      <c r="E22" s="345">
        <v>15</v>
      </c>
      <c r="F22" s="351">
        <f t="shared" si="2"/>
        <v>0.72957198443579763</v>
      </c>
      <c r="G22" s="345">
        <v>34</v>
      </c>
      <c r="H22" s="351">
        <f t="shared" si="3"/>
        <v>1.6536964980544748</v>
      </c>
      <c r="I22" s="345">
        <v>1994</v>
      </c>
      <c r="J22" s="351">
        <f t="shared" si="4"/>
        <v>96.98443579766537</v>
      </c>
      <c r="K22" s="345">
        <v>13</v>
      </c>
      <c r="L22" s="352">
        <f t="shared" si="5"/>
        <v>0.63229571984435795</v>
      </c>
      <c r="N22" s="337">
        <f t="shared" si="6"/>
        <v>2056</v>
      </c>
      <c r="O22" s="3">
        <f t="shared" si="7"/>
        <v>100</v>
      </c>
      <c r="P22">
        <v>67947</v>
      </c>
      <c r="Q22" s="3">
        <f t="shared" si="8"/>
        <v>2.2076029846792352E-2</v>
      </c>
      <c r="R22" s="3">
        <f t="shared" si="9"/>
        <v>5.0039000986062669E-2</v>
      </c>
    </row>
    <row r="23" spans="2:18">
      <c r="B23" s="343">
        <v>12</v>
      </c>
      <c r="C23" s="344" t="s">
        <v>19</v>
      </c>
      <c r="D23" s="344" t="s">
        <v>19</v>
      </c>
      <c r="E23" s="345">
        <v>23</v>
      </c>
      <c r="F23" s="351">
        <f t="shared" si="2"/>
        <v>0.89913995308835026</v>
      </c>
      <c r="G23" s="345">
        <v>84</v>
      </c>
      <c r="H23" s="351">
        <f t="shared" si="3"/>
        <v>3.2838154808444098</v>
      </c>
      <c r="I23" s="345">
        <v>2434</v>
      </c>
      <c r="J23" s="351">
        <f t="shared" si="4"/>
        <v>95.15246286161063</v>
      </c>
      <c r="K23" s="345">
        <v>17</v>
      </c>
      <c r="L23" s="352">
        <f t="shared" si="5"/>
        <v>0.66458170445660669</v>
      </c>
      <c r="N23" s="337">
        <f t="shared" si="6"/>
        <v>2558</v>
      </c>
      <c r="O23" s="3">
        <f t="shared" si="7"/>
        <v>100</v>
      </c>
      <c r="P23">
        <v>67947</v>
      </c>
      <c r="Q23" s="3">
        <f t="shared" si="8"/>
        <v>3.3849912431748279E-2</v>
      </c>
      <c r="R23" s="3">
        <f t="shared" si="9"/>
        <v>0.12362576714203717</v>
      </c>
    </row>
    <row r="24" spans="2:18">
      <c r="B24" s="343">
        <v>13</v>
      </c>
      <c r="C24" s="344" t="s">
        <v>24</v>
      </c>
      <c r="D24" s="344" t="s">
        <v>24</v>
      </c>
      <c r="E24" s="345">
        <v>26</v>
      </c>
      <c r="F24" s="351">
        <f t="shared" si="2"/>
        <v>1.5366430260047281</v>
      </c>
      <c r="G24" s="345">
        <v>162</v>
      </c>
      <c r="H24" s="351">
        <f t="shared" si="3"/>
        <v>9.5744680851063837</v>
      </c>
      <c r="I24" s="345">
        <v>1456</v>
      </c>
      <c r="J24" s="351">
        <f t="shared" si="4"/>
        <v>86.052009456264784</v>
      </c>
      <c r="K24" s="345">
        <v>48</v>
      </c>
      <c r="L24" s="352">
        <f t="shared" si="5"/>
        <v>2.8368794326241136</v>
      </c>
      <c r="N24" s="337">
        <f t="shared" si="6"/>
        <v>1692</v>
      </c>
      <c r="O24" s="3">
        <f t="shared" si="7"/>
        <v>100.00000000000001</v>
      </c>
      <c r="P24">
        <v>67947</v>
      </c>
      <c r="Q24" s="3">
        <f t="shared" si="8"/>
        <v>3.8265118401106746E-2</v>
      </c>
      <c r="R24" s="3">
        <f t="shared" si="9"/>
        <v>0.23842112234535739</v>
      </c>
    </row>
    <row r="25" spans="2:18">
      <c r="B25" s="343"/>
      <c r="C25" s="346"/>
      <c r="D25" s="347" t="s">
        <v>203</v>
      </c>
      <c r="E25" s="345">
        <v>34</v>
      </c>
      <c r="F25" s="351">
        <f t="shared" si="2"/>
        <v>2.0897357098955132</v>
      </c>
      <c r="G25" s="345">
        <v>81</v>
      </c>
      <c r="H25" s="351">
        <f t="shared" si="3"/>
        <v>4.9784880147510755</v>
      </c>
      <c r="I25" s="345">
        <v>1475</v>
      </c>
      <c r="J25" s="351">
        <f t="shared" si="4"/>
        <v>90.65765212046712</v>
      </c>
      <c r="K25" s="345">
        <v>37</v>
      </c>
      <c r="L25" s="352">
        <f t="shared" si="5"/>
        <v>2.2741241548862936</v>
      </c>
      <c r="N25" s="337">
        <f t="shared" si="6"/>
        <v>1627</v>
      </c>
      <c r="O25" s="3">
        <f t="shared" si="7"/>
        <v>100</v>
      </c>
      <c r="P25">
        <v>67947</v>
      </c>
      <c r="Q25" s="3">
        <f t="shared" si="8"/>
        <v>5.0039000986062669E-2</v>
      </c>
      <c r="R25" s="3">
        <f t="shared" si="9"/>
        <v>0.1192105611726787</v>
      </c>
    </row>
    <row r="26" spans="2:18">
      <c r="B26" s="343">
        <v>14</v>
      </c>
      <c r="C26" s="347" t="s">
        <v>29</v>
      </c>
      <c r="D26" s="347" t="s">
        <v>29</v>
      </c>
      <c r="E26" s="345">
        <v>15</v>
      </c>
      <c r="F26" s="351">
        <f t="shared" si="2"/>
        <v>0.60386473429951693</v>
      </c>
      <c r="G26" s="345">
        <v>49</v>
      </c>
      <c r="H26" s="351">
        <f t="shared" si="3"/>
        <v>1.9726247987117553</v>
      </c>
      <c r="I26" s="345">
        <v>2419</v>
      </c>
      <c r="J26" s="351">
        <f t="shared" si="4"/>
        <v>97.38325281803543</v>
      </c>
      <c r="K26" s="345">
        <v>1</v>
      </c>
      <c r="L26" s="352">
        <f t="shared" si="5"/>
        <v>4.0257648953301126E-2</v>
      </c>
      <c r="N26" s="337">
        <f t="shared" si="6"/>
        <v>2484</v>
      </c>
      <c r="O26" s="3">
        <f t="shared" si="7"/>
        <v>100</v>
      </c>
      <c r="P26">
        <v>67947</v>
      </c>
      <c r="Q26" s="3">
        <f t="shared" si="8"/>
        <v>2.2076029846792352E-2</v>
      </c>
      <c r="R26" s="3">
        <f t="shared" si="9"/>
        <v>7.2115030832855018E-2</v>
      </c>
    </row>
    <row r="27" spans="2:18">
      <c r="B27" s="343">
        <v>15</v>
      </c>
      <c r="C27" s="344" t="s">
        <v>28</v>
      </c>
      <c r="D27" s="344" t="s">
        <v>28</v>
      </c>
      <c r="E27" s="345">
        <v>27</v>
      </c>
      <c r="F27" s="351">
        <f t="shared" si="2"/>
        <v>1.1754462342185459</v>
      </c>
      <c r="G27" s="345">
        <v>63</v>
      </c>
      <c r="H27" s="351">
        <f t="shared" si="3"/>
        <v>2.7427078798432736</v>
      </c>
      <c r="I27" s="345">
        <v>2178</v>
      </c>
      <c r="J27" s="351">
        <f t="shared" si="4"/>
        <v>94.81932956029604</v>
      </c>
      <c r="K27" s="345">
        <v>29</v>
      </c>
      <c r="L27" s="352">
        <f t="shared" si="5"/>
        <v>1.2625163256421419</v>
      </c>
      <c r="N27" s="337">
        <f t="shared" si="6"/>
        <v>2297</v>
      </c>
      <c r="O27" s="3">
        <f t="shared" si="7"/>
        <v>100</v>
      </c>
      <c r="P27">
        <v>67947</v>
      </c>
      <c r="Q27" s="3">
        <f t="shared" si="8"/>
        <v>3.9736853724226237E-2</v>
      </c>
      <c r="R27" s="3">
        <f t="shared" si="9"/>
        <v>9.2719325356527882E-2</v>
      </c>
    </row>
    <row r="28" spans="2:18">
      <c r="B28" s="343">
        <v>16</v>
      </c>
      <c r="C28" s="344" t="s">
        <v>27</v>
      </c>
      <c r="D28" s="344" t="s">
        <v>27</v>
      </c>
      <c r="E28" s="345">
        <v>23</v>
      </c>
      <c r="F28" s="351">
        <f t="shared" si="2"/>
        <v>0.71075401730531529</v>
      </c>
      <c r="G28" s="345">
        <v>85</v>
      </c>
      <c r="H28" s="351">
        <f t="shared" si="3"/>
        <v>2.6266996291718172</v>
      </c>
      <c r="I28" s="345">
        <v>3099</v>
      </c>
      <c r="J28" s="351">
        <f t="shared" si="4"/>
        <v>95.766378244746591</v>
      </c>
      <c r="K28" s="345">
        <v>29</v>
      </c>
      <c r="L28" s="352">
        <f t="shared" si="5"/>
        <v>0.89616810877626696</v>
      </c>
      <c r="N28" s="337">
        <f t="shared" si="6"/>
        <v>3236</v>
      </c>
      <c r="O28" s="3">
        <f t="shared" si="7"/>
        <v>99.999999999999986</v>
      </c>
      <c r="P28">
        <v>67947</v>
      </c>
      <c r="Q28" s="3">
        <f t="shared" si="8"/>
        <v>3.3849912431748279E-2</v>
      </c>
      <c r="R28" s="3">
        <f t="shared" si="9"/>
        <v>0.12509750246515666</v>
      </c>
    </row>
    <row r="29" spans="2:18">
      <c r="B29" s="343">
        <v>17</v>
      </c>
      <c r="C29" s="344" t="s">
        <v>25</v>
      </c>
      <c r="D29" s="344" t="s">
        <v>127</v>
      </c>
      <c r="E29" s="345">
        <v>8</v>
      </c>
      <c r="F29" s="351">
        <f t="shared" si="2"/>
        <v>0.48048048048048048</v>
      </c>
      <c r="G29" s="345">
        <v>97</v>
      </c>
      <c r="H29" s="351">
        <f t="shared" si="3"/>
        <v>5.8258258258258255</v>
      </c>
      <c r="I29" s="345">
        <v>1522</v>
      </c>
      <c r="J29" s="351">
        <f t="shared" si="4"/>
        <v>91.411411411411407</v>
      </c>
      <c r="K29" s="345">
        <v>38</v>
      </c>
      <c r="L29" s="352">
        <f t="shared" si="5"/>
        <v>2.2822822822822824</v>
      </c>
      <c r="N29" s="337">
        <f t="shared" si="6"/>
        <v>1665</v>
      </c>
      <c r="O29" s="3">
        <f t="shared" si="7"/>
        <v>100</v>
      </c>
      <c r="P29">
        <v>67947</v>
      </c>
      <c r="Q29" s="3">
        <f t="shared" si="8"/>
        <v>1.1773882584955922E-2</v>
      </c>
      <c r="R29" s="3">
        <f t="shared" si="9"/>
        <v>0.14275832634259056</v>
      </c>
    </row>
    <row r="30" spans="2:18">
      <c r="B30" s="343"/>
      <c r="C30" s="344"/>
      <c r="D30" s="344" t="s">
        <v>126</v>
      </c>
      <c r="E30" s="345">
        <v>23</v>
      </c>
      <c r="F30" s="351">
        <f t="shared" si="2"/>
        <v>1.0672853828306266</v>
      </c>
      <c r="G30" s="345">
        <v>134</v>
      </c>
      <c r="H30" s="351">
        <f t="shared" si="3"/>
        <v>6.2180974477958237</v>
      </c>
      <c r="I30" s="345">
        <v>1973</v>
      </c>
      <c r="J30" s="351">
        <f t="shared" si="4"/>
        <v>91.55452436194895</v>
      </c>
      <c r="K30" s="345">
        <v>25</v>
      </c>
      <c r="L30" s="352">
        <f t="shared" si="5"/>
        <v>1.160092807424594</v>
      </c>
      <c r="N30" s="337">
        <f t="shared" si="6"/>
        <v>2155</v>
      </c>
      <c r="O30" s="3">
        <f t="shared" si="7"/>
        <v>99.999999999999986</v>
      </c>
      <c r="P30">
        <v>67947</v>
      </c>
      <c r="Q30" s="3">
        <f t="shared" si="8"/>
        <v>3.3849912431748279E-2</v>
      </c>
      <c r="R30" s="3">
        <f t="shared" si="9"/>
        <v>0.19721253329801169</v>
      </c>
    </row>
    <row r="31" spans="2:18">
      <c r="B31" s="343">
        <v>18</v>
      </c>
      <c r="C31" s="344" t="s">
        <v>26</v>
      </c>
      <c r="D31" s="344" t="s">
        <v>26</v>
      </c>
      <c r="E31" s="345">
        <v>2</v>
      </c>
      <c r="F31" s="351">
        <f t="shared" si="2"/>
        <v>9.3414292386735168E-2</v>
      </c>
      <c r="G31" s="345">
        <v>51</v>
      </c>
      <c r="H31" s="351">
        <f t="shared" si="3"/>
        <v>2.3820644558617472</v>
      </c>
      <c r="I31" s="345">
        <v>2024</v>
      </c>
      <c r="J31" s="351">
        <f t="shared" si="4"/>
        <v>94.535263895375991</v>
      </c>
      <c r="K31" s="345">
        <v>64</v>
      </c>
      <c r="L31" s="352">
        <f t="shared" si="5"/>
        <v>2.9892573563755254</v>
      </c>
      <c r="N31" s="337">
        <f t="shared" si="6"/>
        <v>2141</v>
      </c>
      <c r="O31" s="3">
        <f t="shared" si="7"/>
        <v>100</v>
      </c>
      <c r="P31">
        <v>67947</v>
      </c>
      <c r="Q31" s="3">
        <f t="shared" si="8"/>
        <v>2.9434706462389804E-3</v>
      </c>
      <c r="R31" s="3">
        <f t="shared" si="9"/>
        <v>7.5058501479094E-2</v>
      </c>
    </row>
    <row r="32" spans="2:18">
      <c r="B32" s="343">
        <v>19</v>
      </c>
      <c r="C32" s="344" t="s">
        <v>23</v>
      </c>
      <c r="D32" s="344" t="s">
        <v>23</v>
      </c>
      <c r="E32" s="345">
        <v>27</v>
      </c>
      <c r="F32" s="351">
        <f t="shared" si="2"/>
        <v>1.2682010333489901</v>
      </c>
      <c r="G32" s="345">
        <v>113</v>
      </c>
      <c r="H32" s="351">
        <f t="shared" si="3"/>
        <v>5.3076561766087371</v>
      </c>
      <c r="I32" s="345">
        <v>1952</v>
      </c>
      <c r="J32" s="351">
        <f t="shared" si="4"/>
        <v>91.68623767026773</v>
      </c>
      <c r="K32" s="345">
        <v>37</v>
      </c>
      <c r="L32" s="352">
        <f t="shared" si="5"/>
        <v>1.7379051197745421</v>
      </c>
      <c r="N32" s="337">
        <f t="shared" si="6"/>
        <v>2129</v>
      </c>
      <c r="O32" s="3">
        <f t="shared" si="7"/>
        <v>100</v>
      </c>
      <c r="P32">
        <v>67947</v>
      </c>
      <c r="Q32" s="3">
        <f t="shared" si="8"/>
        <v>3.9736853724226237E-2</v>
      </c>
      <c r="R32" s="3">
        <f t="shared" si="9"/>
        <v>0.16630609151250239</v>
      </c>
    </row>
    <row r="33" spans="2:18">
      <c r="B33" s="343">
        <v>20</v>
      </c>
      <c r="C33" s="344" t="s">
        <v>22</v>
      </c>
      <c r="D33" s="344" t="s">
        <v>22</v>
      </c>
      <c r="E33" s="345">
        <v>2</v>
      </c>
      <c r="F33" s="351">
        <f t="shared" si="2"/>
        <v>0.16583747927031509</v>
      </c>
      <c r="G33" s="345">
        <v>166</v>
      </c>
      <c r="H33" s="351">
        <f t="shared" si="3"/>
        <v>13.764510779436154</v>
      </c>
      <c r="I33" s="345">
        <v>1034</v>
      </c>
      <c r="J33" s="351">
        <f t="shared" si="4"/>
        <v>85.737976782752895</v>
      </c>
      <c r="K33" s="345">
        <v>4</v>
      </c>
      <c r="L33" s="352">
        <f t="shared" si="5"/>
        <v>0.33167495854063017</v>
      </c>
      <c r="N33" s="337">
        <f t="shared" si="6"/>
        <v>1206</v>
      </c>
      <c r="O33" s="3">
        <f t="shared" si="7"/>
        <v>100</v>
      </c>
      <c r="P33">
        <v>67947</v>
      </c>
      <c r="Q33" s="3">
        <f t="shared" si="8"/>
        <v>2.9434706462389804E-3</v>
      </c>
      <c r="R33" s="3">
        <f t="shared" si="9"/>
        <v>0.24430806363783539</v>
      </c>
    </row>
    <row r="34" spans="2:18">
      <c r="B34" s="343">
        <v>21</v>
      </c>
      <c r="C34" s="344" t="s">
        <v>21</v>
      </c>
      <c r="D34" s="344" t="s">
        <v>21</v>
      </c>
      <c r="E34" s="345">
        <v>19</v>
      </c>
      <c r="F34" s="351">
        <f t="shared" si="2"/>
        <v>1.207115628970775</v>
      </c>
      <c r="G34" s="345">
        <v>15</v>
      </c>
      <c r="H34" s="351">
        <f t="shared" si="3"/>
        <v>0.95298602287166456</v>
      </c>
      <c r="I34" s="345">
        <v>1537</v>
      </c>
      <c r="J34" s="351">
        <f t="shared" si="4"/>
        <v>97.649301143583216</v>
      </c>
      <c r="K34" s="345">
        <v>3</v>
      </c>
      <c r="L34" s="352">
        <f t="shared" si="5"/>
        <v>0.19059720457433291</v>
      </c>
      <c r="N34" s="337">
        <f t="shared" si="6"/>
        <v>1574</v>
      </c>
      <c r="O34" s="3">
        <f t="shared" si="7"/>
        <v>99.999999999999986</v>
      </c>
      <c r="P34">
        <v>67947</v>
      </c>
      <c r="Q34" s="3">
        <f t="shared" si="8"/>
        <v>2.7962971139270314E-2</v>
      </c>
      <c r="R34" s="3">
        <f t="shared" si="9"/>
        <v>2.2076029846792352E-2</v>
      </c>
    </row>
    <row r="35" spans="2:18">
      <c r="B35" s="343"/>
      <c r="C35" s="346"/>
      <c r="D35" s="347" t="s">
        <v>204</v>
      </c>
      <c r="E35" s="345">
        <v>6</v>
      </c>
      <c r="F35" s="351">
        <f t="shared" si="2"/>
        <v>0.42704626334519574</v>
      </c>
      <c r="G35" s="345">
        <v>15</v>
      </c>
      <c r="H35" s="351">
        <f t="shared" si="3"/>
        <v>1.0676156583629894</v>
      </c>
      <c r="I35" s="345">
        <v>1381</v>
      </c>
      <c r="J35" s="351">
        <f t="shared" si="4"/>
        <v>98.291814946619212</v>
      </c>
      <c r="K35" s="345">
        <v>3</v>
      </c>
      <c r="L35" s="352">
        <f t="shared" si="5"/>
        <v>0.21352313167259787</v>
      </c>
      <c r="N35" s="337">
        <f t="shared" si="6"/>
        <v>1405</v>
      </c>
      <c r="O35" s="3">
        <f t="shared" si="7"/>
        <v>100</v>
      </c>
      <c r="P35">
        <v>67947</v>
      </c>
      <c r="Q35" s="3">
        <f t="shared" si="8"/>
        <v>8.8304119387169408E-3</v>
      </c>
      <c r="R35" s="3">
        <f t="shared" si="9"/>
        <v>2.2076029846792352E-2</v>
      </c>
    </row>
    <row r="36" spans="2:18">
      <c r="B36" s="343">
        <v>22</v>
      </c>
      <c r="C36" s="347" t="s">
        <v>20</v>
      </c>
      <c r="D36" s="347" t="s">
        <v>20</v>
      </c>
      <c r="E36" s="345">
        <v>8</v>
      </c>
      <c r="F36" s="351">
        <f t="shared" si="2"/>
        <v>0.53763440860215062</v>
      </c>
      <c r="G36" s="345">
        <v>23</v>
      </c>
      <c r="H36" s="351">
        <f t="shared" si="3"/>
        <v>1.5456989247311828</v>
      </c>
      <c r="I36" s="345">
        <v>1453</v>
      </c>
      <c r="J36" s="351">
        <f t="shared" si="4"/>
        <v>97.647849462365585</v>
      </c>
      <c r="K36" s="345">
        <v>4</v>
      </c>
      <c r="L36" s="352">
        <f t="shared" si="5"/>
        <v>0.26881720430107531</v>
      </c>
      <c r="N36" s="337">
        <f t="shared" si="6"/>
        <v>1488</v>
      </c>
      <c r="O36" s="3">
        <f t="shared" si="7"/>
        <v>99.999999999999986</v>
      </c>
      <c r="P36">
        <v>67947</v>
      </c>
      <c r="Q36" s="3">
        <f t="shared" si="8"/>
        <v>1.1773882584955922E-2</v>
      </c>
      <c r="R36" s="3">
        <f t="shared" si="9"/>
        <v>3.3849912431748279E-2</v>
      </c>
    </row>
    <row r="37" spans="2:18">
      <c r="B37" s="343"/>
      <c r="C37" s="346"/>
      <c r="D37" s="347" t="s">
        <v>205</v>
      </c>
      <c r="E37" s="345">
        <v>5</v>
      </c>
      <c r="F37" s="351">
        <f t="shared" si="2"/>
        <v>0.2612330198537095</v>
      </c>
      <c r="G37" s="345">
        <v>18</v>
      </c>
      <c r="H37" s="351">
        <f t="shared" si="3"/>
        <v>0.94043887147335425</v>
      </c>
      <c r="I37" s="345">
        <v>1890</v>
      </c>
      <c r="J37" s="351">
        <f t="shared" si="4"/>
        <v>98.746081504702204</v>
      </c>
      <c r="K37" s="345">
        <v>1</v>
      </c>
      <c r="L37" s="352">
        <f t="shared" si="5"/>
        <v>5.2246603970741906E-2</v>
      </c>
      <c r="N37" s="337">
        <f t="shared" si="6"/>
        <v>1914</v>
      </c>
      <c r="O37" s="3">
        <f t="shared" si="7"/>
        <v>100.00000000000001</v>
      </c>
      <c r="P37">
        <v>67947</v>
      </c>
      <c r="Q37" s="3">
        <f t="shared" si="8"/>
        <v>7.3586766155974512E-3</v>
      </c>
      <c r="R37" s="3">
        <f t="shared" si="9"/>
        <v>2.6491235816150822E-2</v>
      </c>
    </row>
    <row r="38" spans="2:18">
      <c r="B38" s="343">
        <v>23</v>
      </c>
      <c r="C38" s="344" t="s">
        <v>16</v>
      </c>
      <c r="D38" s="344" t="s">
        <v>16</v>
      </c>
      <c r="E38" s="345">
        <v>10</v>
      </c>
      <c r="F38" s="351">
        <f t="shared" si="2"/>
        <v>0.42808219178082191</v>
      </c>
      <c r="G38" s="345">
        <v>13</v>
      </c>
      <c r="H38" s="351">
        <f t="shared" si="3"/>
        <v>0.55650684931506844</v>
      </c>
      <c r="I38" s="345">
        <v>2313</v>
      </c>
      <c r="J38" s="351">
        <f t="shared" si="4"/>
        <v>99.015410958904098</v>
      </c>
      <c r="K38" s="345">
        <v>0</v>
      </c>
      <c r="L38" s="352">
        <f t="shared" si="5"/>
        <v>0</v>
      </c>
      <c r="N38" s="337">
        <f t="shared" si="6"/>
        <v>2336</v>
      </c>
      <c r="O38" s="3">
        <f t="shared" si="7"/>
        <v>99.999999999999986</v>
      </c>
      <c r="P38">
        <v>67947</v>
      </c>
      <c r="Q38" s="3">
        <f t="shared" si="8"/>
        <v>1.4717353231194902E-2</v>
      </c>
      <c r="R38" s="3">
        <f t="shared" si="9"/>
        <v>1.9132559200553373E-2</v>
      </c>
    </row>
    <row r="39" spans="2:18">
      <c r="B39" s="343">
        <v>24</v>
      </c>
      <c r="C39" s="344" t="s">
        <v>10</v>
      </c>
      <c r="D39" s="344" t="s">
        <v>10</v>
      </c>
      <c r="E39" s="345">
        <v>17</v>
      </c>
      <c r="F39" s="351">
        <f t="shared" si="2"/>
        <v>0.97757331799884994</v>
      </c>
      <c r="G39" s="345">
        <v>141</v>
      </c>
      <c r="H39" s="351">
        <f t="shared" si="3"/>
        <v>8.1081081081081088</v>
      </c>
      <c r="I39" s="345">
        <v>1519</v>
      </c>
      <c r="J39" s="351">
        <f t="shared" si="4"/>
        <v>87.349051178838408</v>
      </c>
      <c r="K39" s="345">
        <v>62</v>
      </c>
      <c r="L39" s="352">
        <f t="shared" si="5"/>
        <v>3.565267395054629</v>
      </c>
      <c r="N39" s="337">
        <f t="shared" si="6"/>
        <v>1739</v>
      </c>
      <c r="O39" s="3">
        <f t="shared" si="7"/>
        <v>100</v>
      </c>
      <c r="P39">
        <v>67947</v>
      </c>
      <c r="Q39" s="3">
        <f t="shared" si="8"/>
        <v>2.5019500493031335E-2</v>
      </c>
      <c r="R39" s="3">
        <f t="shared" si="9"/>
        <v>0.20751468055984812</v>
      </c>
    </row>
    <row r="40" spans="2:18">
      <c r="B40" s="343">
        <v>25</v>
      </c>
      <c r="C40" s="344" t="s">
        <v>9</v>
      </c>
      <c r="D40" s="344" t="s">
        <v>9</v>
      </c>
      <c r="E40" s="345">
        <v>12</v>
      </c>
      <c r="F40" s="351">
        <f t="shared" si="2"/>
        <v>0.54644808743169404</v>
      </c>
      <c r="G40" s="345">
        <v>119</v>
      </c>
      <c r="H40" s="351">
        <f t="shared" si="3"/>
        <v>5.4189435336976324</v>
      </c>
      <c r="I40" s="345">
        <v>2036</v>
      </c>
      <c r="J40" s="351">
        <f t="shared" si="4"/>
        <v>92.714025500910751</v>
      </c>
      <c r="K40" s="345">
        <v>29</v>
      </c>
      <c r="L40" s="352">
        <f t="shared" si="5"/>
        <v>1.3205828779599271</v>
      </c>
      <c r="N40" s="337">
        <f t="shared" si="6"/>
        <v>2196</v>
      </c>
      <c r="O40" s="3">
        <f t="shared" si="7"/>
        <v>100</v>
      </c>
      <c r="P40">
        <v>67947</v>
      </c>
      <c r="Q40" s="3">
        <f t="shared" si="8"/>
        <v>1.7660823877433882E-2</v>
      </c>
      <c r="R40" s="3">
        <f t="shared" si="9"/>
        <v>0.17513650345121934</v>
      </c>
    </row>
    <row r="41" spans="2:18" ht="15.75" thickBot="1">
      <c r="B41" s="348">
        <v>26</v>
      </c>
      <c r="C41" s="349" t="s">
        <v>8</v>
      </c>
      <c r="D41" s="349" t="s">
        <v>8</v>
      </c>
      <c r="E41" s="350">
        <v>9</v>
      </c>
      <c r="F41" s="353">
        <f t="shared" si="2"/>
        <v>0.35530990919857874</v>
      </c>
      <c r="G41" s="350">
        <v>77</v>
      </c>
      <c r="H41" s="353">
        <f t="shared" si="3"/>
        <v>3.0398736675878406</v>
      </c>
      <c r="I41" s="350">
        <v>2416</v>
      </c>
      <c r="J41" s="353">
        <f t="shared" si="4"/>
        <v>95.38097118041847</v>
      </c>
      <c r="K41" s="350">
        <v>31</v>
      </c>
      <c r="L41" s="354">
        <f t="shared" si="5"/>
        <v>1.2238452427951048</v>
      </c>
      <c r="N41" s="337">
        <f t="shared" si="6"/>
        <v>2533</v>
      </c>
      <c r="O41" s="3">
        <f t="shared" si="7"/>
        <v>100</v>
      </c>
      <c r="P41">
        <v>67947</v>
      </c>
      <c r="Q41" s="3">
        <f t="shared" si="8"/>
        <v>1.3245617908075411E-2</v>
      </c>
      <c r="R41" s="3">
        <f t="shared" si="9"/>
        <v>0.11332361988020076</v>
      </c>
    </row>
    <row r="42" spans="2:18">
      <c r="B42" s="555" t="s">
        <v>239</v>
      </c>
      <c r="C42" s="556"/>
      <c r="D42" s="556"/>
      <c r="E42" s="291">
        <f>SUM(E8:E41)</f>
        <v>586</v>
      </c>
      <c r="F42" s="8">
        <f t="shared" si="2"/>
        <v>0.86243689934802137</v>
      </c>
      <c r="G42" s="291">
        <f>SUM(G8:G41)</f>
        <v>3266</v>
      </c>
      <c r="H42" s="8">
        <f t="shared" si="3"/>
        <v>4.8066875653082546</v>
      </c>
      <c r="I42" s="291">
        <f>SUM(I8:I41)</f>
        <v>63137</v>
      </c>
      <c r="J42" s="8">
        <f t="shared" si="4"/>
        <v>92.920953095795255</v>
      </c>
      <c r="K42" s="291">
        <f>SUM(K8:K41)</f>
        <v>958</v>
      </c>
      <c r="L42" s="9">
        <f t="shared" si="5"/>
        <v>1.4099224395484717</v>
      </c>
      <c r="N42" s="337">
        <f t="shared" si="6"/>
        <v>67947</v>
      </c>
      <c r="O42" s="3">
        <f t="shared" si="7"/>
        <v>100</v>
      </c>
    </row>
    <row r="43" spans="2:18">
      <c r="B43" s="557">
        <v>2016</v>
      </c>
      <c r="C43" s="558"/>
      <c r="D43" s="558"/>
      <c r="E43" s="288">
        <v>632</v>
      </c>
      <c r="F43" s="287">
        <v>0.89</v>
      </c>
      <c r="G43" s="288">
        <v>3832</v>
      </c>
      <c r="H43" s="287">
        <v>5.404033281624594</v>
      </c>
      <c r="I43" s="288">
        <v>65284</v>
      </c>
      <c r="J43" s="287">
        <v>92.065999153857007</v>
      </c>
      <c r="K43" s="288">
        <v>1162</v>
      </c>
      <c r="L43" s="289">
        <v>1.6386969397828233</v>
      </c>
      <c r="N43" s="337">
        <f t="shared" si="6"/>
        <v>70910</v>
      </c>
    </row>
    <row r="44" spans="2:18">
      <c r="B44" s="557">
        <v>2015</v>
      </c>
      <c r="C44" s="558"/>
      <c r="D44" s="558"/>
      <c r="E44" s="286">
        <v>514</v>
      </c>
      <c r="F44" s="287">
        <v>0.74895452359789594</v>
      </c>
      <c r="G44" s="288">
        <v>3319</v>
      </c>
      <c r="H44" s="287">
        <v>4.8361479840883588</v>
      </c>
      <c r="I44" s="288">
        <v>63668</v>
      </c>
      <c r="J44" s="287">
        <v>92.771277448309021</v>
      </c>
      <c r="K44" s="288">
        <v>1128</v>
      </c>
      <c r="L44" s="289">
        <v>1.6436200440047213</v>
      </c>
      <c r="N44" s="337"/>
    </row>
    <row r="45" spans="2:18">
      <c r="B45" s="557">
        <v>2014</v>
      </c>
      <c r="C45" s="558"/>
      <c r="D45" s="558"/>
      <c r="E45" s="286">
        <v>534</v>
      </c>
      <c r="F45" s="288">
        <v>0.78</v>
      </c>
      <c r="G45" s="288">
        <v>3295</v>
      </c>
      <c r="H45" s="288">
        <v>4.79</v>
      </c>
      <c r="I45" s="288">
        <v>63938</v>
      </c>
      <c r="J45" s="288">
        <v>92.94</v>
      </c>
      <c r="K45" s="288">
        <v>1030</v>
      </c>
      <c r="L45" s="290">
        <v>1.89</v>
      </c>
      <c r="N45" s="337"/>
    </row>
    <row r="46" spans="2:18" ht="15.75" thickBot="1">
      <c r="B46" s="559">
        <v>2013</v>
      </c>
      <c r="C46" s="560"/>
      <c r="D46" s="560"/>
      <c r="E46" s="292">
        <v>430</v>
      </c>
      <c r="F46" s="293">
        <v>0.63</v>
      </c>
      <c r="G46" s="294">
        <v>2496</v>
      </c>
      <c r="H46" s="293">
        <v>3.68</v>
      </c>
      <c r="I46" s="294">
        <v>64162</v>
      </c>
      <c r="J46" s="293">
        <v>94.68</v>
      </c>
      <c r="K46" s="293">
        <v>678</v>
      </c>
      <c r="L46" s="295">
        <v>1</v>
      </c>
      <c r="N46" s="337"/>
    </row>
    <row r="47" spans="2:18" ht="15.75" thickTop="1">
      <c r="B47" s="14" t="s">
        <v>240</v>
      </c>
      <c r="C47" s="14"/>
      <c r="D47" s="5"/>
      <c r="E47" s="5"/>
      <c r="F47" s="5"/>
      <c r="G47" s="5"/>
      <c r="H47" s="5"/>
      <c r="I47" s="5"/>
      <c r="J47" s="5"/>
      <c r="K47" s="5"/>
      <c r="L47" s="5"/>
    </row>
  </sheetData>
  <mergeCells count="13">
    <mergeCell ref="B42:D42"/>
    <mergeCell ref="B43:D43"/>
    <mergeCell ref="B44:D44"/>
    <mergeCell ref="B45:D45"/>
    <mergeCell ref="B46:D46"/>
    <mergeCell ref="C7:D7"/>
    <mergeCell ref="B1:L1"/>
    <mergeCell ref="B2:L2"/>
    <mergeCell ref="E4:L4"/>
    <mergeCell ref="E5:F5"/>
    <mergeCell ref="G5:H5"/>
    <mergeCell ref="I5:J5"/>
    <mergeCell ref="K5:L5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J46"/>
  <sheetViews>
    <sheetView workbookViewId="0">
      <selection activeCell="K20" sqref="K20"/>
    </sheetView>
  </sheetViews>
  <sheetFormatPr defaultRowHeight="15"/>
  <cols>
    <col min="1" max="1" width="2.85546875" customWidth="1"/>
    <col min="2" max="2" width="7.28515625" customWidth="1"/>
    <col min="3" max="3" width="12.42578125" customWidth="1"/>
    <col min="4" max="4" width="14.5703125" customWidth="1"/>
  </cols>
  <sheetData>
    <row r="1" spans="2:10">
      <c r="B1" s="638" t="s">
        <v>218</v>
      </c>
      <c r="C1" s="638"/>
      <c r="D1" s="638"/>
      <c r="E1" s="638"/>
      <c r="F1" s="638"/>
      <c r="G1" s="638"/>
      <c r="H1" s="638"/>
      <c r="I1" s="638"/>
    </row>
    <row r="2" spans="2:10">
      <c r="B2" s="638" t="s">
        <v>134</v>
      </c>
      <c r="C2" s="638"/>
      <c r="D2" s="638"/>
      <c r="E2" s="638"/>
      <c r="F2" s="638"/>
      <c r="G2" s="638"/>
      <c r="H2" s="638"/>
      <c r="I2" s="638"/>
    </row>
    <row r="3" spans="2:10">
      <c r="B3" s="638" t="s">
        <v>249</v>
      </c>
      <c r="C3" s="638"/>
      <c r="D3" s="638"/>
      <c r="E3" s="638"/>
      <c r="F3" s="638"/>
      <c r="G3" s="638"/>
      <c r="H3" s="638"/>
      <c r="I3" s="638"/>
    </row>
    <row r="4" spans="2:10">
      <c r="B4" s="47"/>
    </row>
    <row r="5" spans="2:10" ht="15.75" thickBot="1">
      <c r="B5" s="47"/>
    </row>
    <row r="6" spans="2:10">
      <c r="B6" s="639" t="s">
        <v>35</v>
      </c>
      <c r="C6" s="641" t="s">
        <v>34</v>
      </c>
      <c r="D6" s="641" t="s">
        <v>121</v>
      </c>
      <c r="E6" s="641" t="s">
        <v>199</v>
      </c>
      <c r="F6" s="641"/>
      <c r="G6" s="641"/>
      <c r="H6" s="641"/>
      <c r="I6" s="643"/>
    </row>
    <row r="7" spans="2:10" ht="7.5" customHeight="1">
      <c r="B7" s="640"/>
      <c r="C7" s="642"/>
      <c r="D7" s="642"/>
      <c r="E7" s="642"/>
      <c r="F7" s="642"/>
      <c r="G7" s="642"/>
      <c r="H7" s="642"/>
      <c r="I7" s="644"/>
    </row>
    <row r="8" spans="2:10">
      <c r="B8" s="640"/>
      <c r="C8" s="642"/>
      <c r="D8" s="642"/>
      <c r="E8" s="446">
        <v>2013</v>
      </c>
      <c r="F8" s="446">
        <v>2014</v>
      </c>
      <c r="G8" s="447">
        <v>2015</v>
      </c>
      <c r="H8" s="447">
        <v>2016</v>
      </c>
      <c r="I8" s="448">
        <v>2017</v>
      </c>
    </row>
    <row r="9" spans="2:10" ht="14.25" customHeight="1" thickBot="1">
      <c r="B9" s="449" t="s">
        <v>111</v>
      </c>
      <c r="C9" s="450" t="s">
        <v>117</v>
      </c>
      <c r="D9" s="450" t="s">
        <v>118</v>
      </c>
      <c r="E9" s="450" t="s">
        <v>119</v>
      </c>
      <c r="F9" s="450" t="s">
        <v>120</v>
      </c>
      <c r="G9" s="451" t="s">
        <v>112</v>
      </c>
      <c r="H9" s="452" t="s">
        <v>113</v>
      </c>
      <c r="I9" s="453" t="s">
        <v>114</v>
      </c>
    </row>
    <row r="10" spans="2:10">
      <c r="B10" s="160">
        <v>1</v>
      </c>
      <c r="C10" s="161" t="s">
        <v>14</v>
      </c>
      <c r="D10" s="161" t="s">
        <v>124</v>
      </c>
      <c r="E10" s="162">
        <v>3</v>
      </c>
      <c r="F10" s="163">
        <v>5</v>
      </c>
      <c r="G10" s="163">
        <v>3</v>
      </c>
      <c r="H10" s="162">
        <v>2</v>
      </c>
      <c r="I10" s="169">
        <v>7</v>
      </c>
      <c r="J10" s="118"/>
    </row>
    <row r="11" spans="2:10">
      <c r="B11" s="154"/>
      <c r="C11" s="102"/>
      <c r="D11" s="102" t="s">
        <v>125</v>
      </c>
      <c r="E11" s="148">
        <v>3</v>
      </c>
      <c r="F11" s="147">
        <v>2</v>
      </c>
      <c r="G11" s="147">
        <v>0</v>
      </c>
      <c r="H11" s="148">
        <v>1</v>
      </c>
      <c r="I11" s="123">
        <v>1</v>
      </c>
      <c r="J11" s="118"/>
    </row>
    <row r="12" spans="2:10">
      <c r="B12" s="154">
        <v>2</v>
      </c>
      <c r="C12" s="102" t="s">
        <v>13</v>
      </c>
      <c r="D12" s="102" t="s">
        <v>13</v>
      </c>
      <c r="E12" s="148">
        <v>4</v>
      </c>
      <c r="F12" s="147">
        <v>12</v>
      </c>
      <c r="G12" s="147">
        <v>9</v>
      </c>
      <c r="H12" s="148">
        <v>5</v>
      </c>
      <c r="I12" s="123">
        <v>2</v>
      </c>
      <c r="J12" s="118"/>
    </row>
    <row r="13" spans="2:10">
      <c r="B13" s="154">
        <v>3</v>
      </c>
      <c r="C13" s="102" t="s">
        <v>12</v>
      </c>
      <c r="D13" s="102" t="s">
        <v>12</v>
      </c>
      <c r="E13" s="148">
        <v>5</v>
      </c>
      <c r="F13" s="147">
        <v>7</v>
      </c>
      <c r="G13" s="147">
        <v>7</v>
      </c>
      <c r="H13" s="148">
        <v>5</v>
      </c>
      <c r="I13" s="123">
        <v>7</v>
      </c>
      <c r="J13" s="118"/>
    </row>
    <row r="14" spans="2:10">
      <c r="B14" s="154">
        <v>4</v>
      </c>
      <c r="C14" s="102" t="s">
        <v>33</v>
      </c>
      <c r="D14" s="102" t="s">
        <v>33</v>
      </c>
      <c r="E14" s="148">
        <v>7</v>
      </c>
      <c r="F14" s="147">
        <v>9</v>
      </c>
      <c r="G14" s="147">
        <v>10</v>
      </c>
      <c r="H14" s="148">
        <v>15</v>
      </c>
      <c r="I14" s="123">
        <v>3</v>
      </c>
      <c r="J14" s="118"/>
    </row>
    <row r="15" spans="2:10">
      <c r="B15" s="154">
        <v>5</v>
      </c>
      <c r="C15" s="102" t="s">
        <v>32</v>
      </c>
      <c r="D15" s="102" t="s">
        <v>201</v>
      </c>
      <c r="E15" s="148">
        <v>6</v>
      </c>
      <c r="F15" s="147">
        <v>1</v>
      </c>
      <c r="G15" s="147">
        <v>5</v>
      </c>
      <c r="H15" s="148">
        <v>4</v>
      </c>
      <c r="I15" s="123">
        <v>3</v>
      </c>
      <c r="J15" s="118"/>
    </row>
    <row r="16" spans="2:10">
      <c r="B16" s="154"/>
      <c r="C16" s="156"/>
      <c r="D16" s="102" t="s">
        <v>196</v>
      </c>
      <c r="E16" s="148">
        <v>7</v>
      </c>
      <c r="F16" s="147">
        <v>4</v>
      </c>
      <c r="G16" s="147">
        <v>0</v>
      </c>
      <c r="H16" s="148">
        <v>4</v>
      </c>
      <c r="I16" s="123">
        <v>1</v>
      </c>
      <c r="J16" s="118"/>
    </row>
    <row r="17" spans="2:10">
      <c r="B17" s="154">
        <v>6</v>
      </c>
      <c r="C17" s="102" t="s">
        <v>30</v>
      </c>
      <c r="D17" s="102" t="s">
        <v>195</v>
      </c>
      <c r="E17" s="148">
        <v>5</v>
      </c>
      <c r="F17" s="147">
        <v>7</v>
      </c>
      <c r="G17" s="147">
        <v>13</v>
      </c>
      <c r="H17" s="148">
        <v>7</v>
      </c>
      <c r="I17" s="123">
        <v>4</v>
      </c>
      <c r="J17" s="118"/>
    </row>
    <row r="18" spans="2:10">
      <c r="B18" s="154"/>
      <c r="C18" s="156"/>
      <c r="D18" s="102" t="s">
        <v>194</v>
      </c>
      <c r="E18" s="148">
        <v>7</v>
      </c>
      <c r="F18" s="147">
        <v>6</v>
      </c>
      <c r="G18" s="147">
        <v>5</v>
      </c>
      <c r="H18" s="148">
        <v>2</v>
      </c>
      <c r="I18" s="123">
        <v>4</v>
      </c>
      <c r="J18" s="118"/>
    </row>
    <row r="19" spans="2:10">
      <c r="B19" s="154">
        <v>7</v>
      </c>
      <c r="C19" s="102" t="s">
        <v>31</v>
      </c>
      <c r="D19" s="102" t="s">
        <v>202</v>
      </c>
      <c r="E19" s="148">
        <v>3</v>
      </c>
      <c r="F19" s="147">
        <v>3</v>
      </c>
      <c r="G19" s="147">
        <v>7</v>
      </c>
      <c r="H19" s="148">
        <v>8</v>
      </c>
      <c r="I19" s="123">
        <v>2</v>
      </c>
      <c r="J19" s="118"/>
    </row>
    <row r="20" spans="2:10">
      <c r="B20" s="154">
        <v>8</v>
      </c>
      <c r="C20" s="102" t="s">
        <v>18</v>
      </c>
      <c r="D20" s="102" t="s">
        <v>18</v>
      </c>
      <c r="E20" s="148">
        <v>1</v>
      </c>
      <c r="F20" s="147">
        <v>8</v>
      </c>
      <c r="G20" s="147">
        <v>5</v>
      </c>
      <c r="H20" s="148">
        <v>6</v>
      </c>
      <c r="I20" s="123">
        <v>6</v>
      </c>
      <c r="J20" s="118"/>
    </row>
    <row r="21" spans="2:10">
      <c r="B21" s="154">
        <v>9</v>
      </c>
      <c r="C21" s="102" t="s">
        <v>11</v>
      </c>
      <c r="D21" s="102" t="s">
        <v>123</v>
      </c>
      <c r="E21" s="148">
        <v>2</v>
      </c>
      <c r="F21" s="147">
        <v>1</v>
      </c>
      <c r="G21" s="147">
        <v>7</v>
      </c>
      <c r="H21" s="148">
        <v>6</v>
      </c>
      <c r="I21" s="123">
        <v>7</v>
      </c>
      <c r="J21" s="118"/>
    </row>
    <row r="22" spans="2:10">
      <c r="B22" s="154"/>
      <c r="C22" s="102"/>
      <c r="D22" s="102" t="s">
        <v>122</v>
      </c>
      <c r="E22" s="148">
        <v>7</v>
      </c>
      <c r="F22" s="147">
        <v>3</v>
      </c>
      <c r="G22" s="147">
        <v>6</v>
      </c>
      <c r="H22" s="148">
        <v>6</v>
      </c>
      <c r="I22" s="123">
        <v>1</v>
      </c>
      <c r="J22" s="118"/>
    </row>
    <row r="23" spans="2:10">
      <c r="B23" s="154">
        <v>10</v>
      </c>
      <c r="C23" s="102" t="s">
        <v>15</v>
      </c>
      <c r="D23" s="102" t="s">
        <v>15</v>
      </c>
      <c r="E23" s="148">
        <v>9</v>
      </c>
      <c r="F23" s="147">
        <v>8</v>
      </c>
      <c r="G23" s="147">
        <v>12</v>
      </c>
      <c r="H23" s="148">
        <v>11</v>
      </c>
      <c r="I23" s="123">
        <v>4</v>
      </c>
      <c r="J23" s="118"/>
    </row>
    <row r="24" spans="2:10">
      <c r="B24" s="154">
        <v>11</v>
      </c>
      <c r="C24" s="102" t="s">
        <v>17</v>
      </c>
      <c r="D24" s="102" t="s">
        <v>17</v>
      </c>
      <c r="E24" s="148">
        <v>7</v>
      </c>
      <c r="F24" s="147">
        <v>6</v>
      </c>
      <c r="G24" s="147">
        <v>3</v>
      </c>
      <c r="H24" s="113">
        <v>3</v>
      </c>
      <c r="I24" s="109">
        <v>5</v>
      </c>
      <c r="J24" s="118"/>
    </row>
    <row r="25" spans="2:10">
      <c r="B25" s="154">
        <v>12</v>
      </c>
      <c r="C25" s="102" t="s">
        <v>19</v>
      </c>
      <c r="D25" s="102" t="s">
        <v>19</v>
      </c>
      <c r="E25" s="148">
        <v>4</v>
      </c>
      <c r="F25" s="147">
        <v>6</v>
      </c>
      <c r="G25" s="147">
        <v>15</v>
      </c>
      <c r="H25" s="113">
        <v>7</v>
      </c>
      <c r="I25" s="109">
        <v>4</v>
      </c>
      <c r="J25" s="118"/>
    </row>
    <row r="26" spans="2:10">
      <c r="B26" s="154">
        <v>13</v>
      </c>
      <c r="C26" s="102" t="s">
        <v>24</v>
      </c>
      <c r="D26" s="102" t="s">
        <v>24</v>
      </c>
      <c r="E26" s="148">
        <v>1</v>
      </c>
      <c r="F26" s="147">
        <v>4</v>
      </c>
      <c r="G26" s="147">
        <v>4</v>
      </c>
      <c r="H26" s="148">
        <v>3</v>
      </c>
      <c r="I26" s="123">
        <v>2</v>
      </c>
      <c r="J26" s="118"/>
    </row>
    <row r="27" spans="2:10">
      <c r="B27" s="154"/>
      <c r="C27" s="156"/>
      <c r="D27" s="102" t="s">
        <v>203</v>
      </c>
      <c r="E27" s="148">
        <v>7</v>
      </c>
      <c r="F27" s="147">
        <v>6</v>
      </c>
      <c r="G27" s="147">
        <v>5</v>
      </c>
      <c r="H27" s="148">
        <v>2</v>
      </c>
      <c r="I27" s="123">
        <v>8</v>
      </c>
      <c r="J27" s="118"/>
    </row>
    <row r="28" spans="2:10">
      <c r="B28" s="154">
        <v>14</v>
      </c>
      <c r="C28" s="102" t="s">
        <v>29</v>
      </c>
      <c r="D28" s="102" t="s">
        <v>29</v>
      </c>
      <c r="E28" s="148">
        <v>10</v>
      </c>
      <c r="F28" s="147">
        <v>13</v>
      </c>
      <c r="G28" s="147">
        <v>7</v>
      </c>
      <c r="H28" s="148">
        <v>12</v>
      </c>
      <c r="I28" s="123">
        <v>10</v>
      </c>
      <c r="J28" s="118"/>
    </row>
    <row r="29" spans="2:10">
      <c r="B29" s="154">
        <v>15</v>
      </c>
      <c r="C29" s="102" t="s">
        <v>28</v>
      </c>
      <c r="D29" s="102" t="s">
        <v>28</v>
      </c>
      <c r="E29" s="148">
        <v>1</v>
      </c>
      <c r="F29" s="147">
        <v>9</v>
      </c>
      <c r="G29" s="147">
        <v>5</v>
      </c>
      <c r="H29" s="148">
        <v>7</v>
      </c>
      <c r="I29" s="123">
        <v>7</v>
      </c>
      <c r="J29" s="118"/>
    </row>
    <row r="30" spans="2:10">
      <c r="B30" s="154">
        <v>16</v>
      </c>
      <c r="C30" s="102" t="s">
        <v>27</v>
      </c>
      <c r="D30" s="102" t="s">
        <v>27</v>
      </c>
      <c r="E30" s="148">
        <v>9</v>
      </c>
      <c r="F30" s="147">
        <v>8</v>
      </c>
      <c r="G30" s="147">
        <v>11</v>
      </c>
      <c r="H30" s="148">
        <v>13</v>
      </c>
      <c r="I30" s="123">
        <v>15</v>
      </c>
      <c r="J30" s="118"/>
    </row>
    <row r="31" spans="2:10">
      <c r="B31" s="154">
        <v>17</v>
      </c>
      <c r="C31" s="102" t="s">
        <v>25</v>
      </c>
      <c r="D31" s="102" t="s">
        <v>127</v>
      </c>
      <c r="E31" s="148">
        <v>1</v>
      </c>
      <c r="F31" s="147">
        <v>6</v>
      </c>
      <c r="G31" s="147">
        <v>4</v>
      </c>
      <c r="H31" s="148">
        <v>6</v>
      </c>
      <c r="I31" s="123">
        <v>5</v>
      </c>
      <c r="J31" s="118"/>
    </row>
    <row r="32" spans="2:10">
      <c r="B32" s="154"/>
      <c r="C32" s="102"/>
      <c r="D32" s="102" t="s">
        <v>126</v>
      </c>
      <c r="E32" s="148">
        <v>1</v>
      </c>
      <c r="F32" s="147">
        <v>1</v>
      </c>
      <c r="G32" s="147">
        <v>3</v>
      </c>
      <c r="H32" s="148">
        <v>2</v>
      </c>
      <c r="I32" s="123">
        <v>4</v>
      </c>
      <c r="J32" s="118"/>
    </row>
    <row r="33" spans="2:10">
      <c r="B33" s="154">
        <v>18</v>
      </c>
      <c r="C33" s="102" t="s">
        <v>26</v>
      </c>
      <c r="D33" s="102" t="s">
        <v>26</v>
      </c>
      <c r="E33" s="148">
        <v>1</v>
      </c>
      <c r="F33" s="147">
        <v>8</v>
      </c>
      <c r="G33" s="147">
        <v>10</v>
      </c>
      <c r="H33" s="148">
        <v>10</v>
      </c>
      <c r="I33" s="123">
        <v>9</v>
      </c>
      <c r="J33" s="118"/>
    </row>
    <row r="34" spans="2:10">
      <c r="B34" s="154">
        <v>19</v>
      </c>
      <c r="C34" s="102" t="s">
        <v>23</v>
      </c>
      <c r="D34" s="102" t="s">
        <v>23</v>
      </c>
      <c r="E34" s="148">
        <v>1</v>
      </c>
      <c r="F34" s="147">
        <v>7</v>
      </c>
      <c r="G34" s="147">
        <v>5</v>
      </c>
      <c r="H34" s="148">
        <v>5</v>
      </c>
      <c r="I34" s="123">
        <v>3</v>
      </c>
      <c r="J34" s="118"/>
    </row>
    <row r="35" spans="2:10">
      <c r="B35" s="154">
        <v>20</v>
      </c>
      <c r="C35" s="102" t="s">
        <v>22</v>
      </c>
      <c r="D35" s="102" t="s">
        <v>22</v>
      </c>
      <c r="E35" s="148">
        <v>8</v>
      </c>
      <c r="F35" s="147">
        <v>4</v>
      </c>
      <c r="G35" s="147">
        <v>8</v>
      </c>
      <c r="H35" s="148">
        <v>7</v>
      </c>
      <c r="I35" s="123">
        <v>11</v>
      </c>
      <c r="J35" s="118"/>
    </row>
    <row r="36" spans="2:10">
      <c r="B36" s="154">
        <v>21</v>
      </c>
      <c r="C36" s="102" t="s">
        <v>21</v>
      </c>
      <c r="D36" s="102" t="s">
        <v>21</v>
      </c>
      <c r="E36" s="148">
        <v>3</v>
      </c>
      <c r="F36" s="147">
        <v>4</v>
      </c>
      <c r="G36" s="147">
        <v>3</v>
      </c>
      <c r="H36" s="148">
        <v>9</v>
      </c>
      <c r="I36" s="123">
        <v>2</v>
      </c>
      <c r="J36" s="118"/>
    </row>
    <row r="37" spans="2:10">
      <c r="B37" s="154"/>
      <c r="C37" s="156"/>
      <c r="D37" s="102" t="s">
        <v>204</v>
      </c>
      <c r="E37" s="148">
        <v>5</v>
      </c>
      <c r="F37" s="147">
        <v>3</v>
      </c>
      <c r="G37" s="147">
        <v>3</v>
      </c>
      <c r="H37" s="148">
        <v>2</v>
      </c>
      <c r="I37" s="123">
        <v>1</v>
      </c>
      <c r="J37" s="118"/>
    </row>
    <row r="38" spans="2:10">
      <c r="B38" s="154">
        <v>22</v>
      </c>
      <c r="C38" s="102" t="s">
        <v>20</v>
      </c>
      <c r="D38" s="102" t="s">
        <v>20</v>
      </c>
      <c r="E38" s="148">
        <v>7</v>
      </c>
      <c r="F38" s="147">
        <v>6</v>
      </c>
      <c r="G38" s="147">
        <v>5</v>
      </c>
      <c r="H38" s="148">
        <v>2</v>
      </c>
      <c r="I38" s="123">
        <v>2</v>
      </c>
      <c r="J38" s="118"/>
    </row>
    <row r="39" spans="2:10">
      <c r="B39" s="154"/>
      <c r="C39" s="156"/>
      <c r="D39" s="102" t="s">
        <v>205</v>
      </c>
      <c r="E39" s="148">
        <v>1</v>
      </c>
      <c r="F39" s="147">
        <v>2</v>
      </c>
      <c r="G39" s="147">
        <v>7</v>
      </c>
      <c r="H39" s="148">
        <v>1</v>
      </c>
      <c r="I39" s="123">
        <v>5</v>
      </c>
      <c r="J39" s="118"/>
    </row>
    <row r="40" spans="2:10">
      <c r="B40" s="154">
        <v>23</v>
      </c>
      <c r="C40" s="102" t="s">
        <v>16</v>
      </c>
      <c r="D40" s="102" t="s">
        <v>16</v>
      </c>
      <c r="E40" s="148">
        <v>7</v>
      </c>
      <c r="F40" s="147">
        <v>4</v>
      </c>
      <c r="G40" s="147">
        <v>11</v>
      </c>
      <c r="H40" s="148">
        <v>9</v>
      </c>
      <c r="I40" s="123">
        <v>6</v>
      </c>
      <c r="J40" s="118"/>
    </row>
    <row r="41" spans="2:10">
      <c r="B41" s="154">
        <v>24</v>
      </c>
      <c r="C41" s="102" t="s">
        <v>10</v>
      </c>
      <c r="D41" s="102" t="s">
        <v>10</v>
      </c>
      <c r="E41" s="148">
        <v>1</v>
      </c>
      <c r="F41" s="147">
        <v>6</v>
      </c>
      <c r="G41" s="147">
        <v>9</v>
      </c>
      <c r="H41" s="148">
        <v>10</v>
      </c>
      <c r="I41" s="123">
        <v>3</v>
      </c>
      <c r="J41" s="118"/>
    </row>
    <row r="42" spans="2:10">
      <c r="B42" s="154">
        <v>25</v>
      </c>
      <c r="C42" s="102" t="s">
        <v>9</v>
      </c>
      <c r="D42" s="102" t="s">
        <v>9</v>
      </c>
      <c r="E42" s="148">
        <v>2</v>
      </c>
      <c r="F42" s="147">
        <v>6</v>
      </c>
      <c r="G42" s="147">
        <v>5</v>
      </c>
      <c r="H42" s="148">
        <v>2</v>
      </c>
      <c r="I42" s="123">
        <v>3</v>
      </c>
      <c r="J42" s="118"/>
    </row>
    <row r="43" spans="2:10" ht="15.75" thickBot="1">
      <c r="B43" s="165">
        <v>26</v>
      </c>
      <c r="C43" s="166" t="s">
        <v>8</v>
      </c>
      <c r="D43" s="166" t="s">
        <v>8</v>
      </c>
      <c r="E43" s="167">
        <v>4</v>
      </c>
      <c r="F43" s="168">
        <v>6</v>
      </c>
      <c r="G43" s="168">
        <v>8</v>
      </c>
      <c r="H43" s="167">
        <v>3</v>
      </c>
      <c r="I43" s="178">
        <v>5</v>
      </c>
      <c r="J43" s="118"/>
    </row>
    <row r="44" spans="2:10">
      <c r="B44" s="634" t="s">
        <v>131</v>
      </c>
      <c r="C44" s="635"/>
      <c r="D44" s="635"/>
      <c r="E44" s="193">
        <f>SUM(E10:E43)</f>
        <v>150</v>
      </c>
      <c r="F44" s="163">
        <f>SUM(F10:F43)</f>
        <v>191</v>
      </c>
      <c r="G44" s="193">
        <f>SUM(G10:G43)</f>
        <v>220</v>
      </c>
      <c r="H44" s="193">
        <f>SUM(H10:H43)</f>
        <v>197</v>
      </c>
      <c r="I44" s="442">
        <f>SUM(I10:I43)</f>
        <v>162</v>
      </c>
      <c r="J44" s="118"/>
    </row>
    <row r="45" spans="2:10" ht="15.75" thickBot="1">
      <c r="B45" s="636" t="s">
        <v>135</v>
      </c>
      <c r="C45" s="637"/>
      <c r="D45" s="637"/>
      <c r="E45" s="183">
        <v>8.5</v>
      </c>
      <c r="F45" s="152">
        <v>11.04</v>
      </c>
      <c r="G45" s="183">
        <v>12.94</v>
      </c>
      <c r="H45" s="183">
        <v>11.69</v>
      </c>
      <c r="I45" s="184">
        <v>10.15</v>
      </c>
      <c r="J45" s="118"/>
    </row>
    <row r="46" spans="2:10" ht="15.75" thickTop="1">
      <c r="B46" s="14" t="s">
        <v>240</v>
      </c>
    </row>
  </sheetData>
  <mergeCells count="9">
    <mergeCell ref="B44:D44"/>
    <mergeCell ref="B45:D45"/>
    <mergeCell ref="B1:I1"/>
    <mergeCell ref="B2:I2"/>
    <mergeCell ref="B3:I3"/>
    <mergeCell ref="B6:B8"/>
    <mergeCell ref="C6:C8"/>
    <mergeCell ref="D6:D8"/>
    <mergeCell ref="E6:I7"/>
  </mergeCell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J46"/>
  <sheetViews>
    <sheetView workbookViewId="0">
      <selection activeCell="J5" sqref="J5"/>
    </sheetView>
  </sheetViews>
  <sheetFormatPr defaultRowHeight="15"/>
  <cols>
    <col min="1" max="1" width="4.28515625" customWidth="1"/>
    <col min="2" max="2" width="6.7109375" customWidth="1"/>
    <col min="3" max="3" width="12.5703125" customWidth="1"/>
    <col min="4" max="4" width="16.42578125" customWidth="1"/>
  </cols>
  <sheetData>
    <row r="1" spans="2:10">
      <c r="B1" s="638" t="s">
        <v>219</v>
      </c>
      <c r="C1" s="638"/>
      <c r="D1" s="638"/>
      <c r="E1" s="638"/>
      <c r="F1" s="638"/>
      <c r="G1" s="638"/>
      <c r="H1" s="638"/>
      <c r="I1" s="638"/>
    </row>
    <row r="2" spans="2:10">
      <c r="B2" s="638" t="s">
        <v>133</v>
      </c>
      <c r="C2" s="638"/>
      <c r="D2" s="638"/>
      <c r="E2" s="638"/>
      <c r="F2" s="638"/>
      <c r="G2" s="638"/>
      <c r="H2" s="638"/>
      <c r="I2" s="638"/>
    </row>
    <row r="3" spans="2:10">
      <c r="B3" s="638" t="s">
        <v>249</v>
      </c>
      <c r="C3" s="638"/>
      <c r="D3" s="638"/>
      <c r="E3" s="638"/>
      <c r="F3" s="638"/>
      <c r="G3" s="638"/>
      <c r="H3" s="638"/>
      <c r="I3" s="638"/>
    </row>
    <row r="4" spans="2:10">
      <c r="B4" s="47"/>
    </row>
    <row r="5" spans="2:10" ht="15.75" thickBot="1">
      <c r="B5" s="47"/>
    </row>
    <row r="6" spans="2:10">
      <c r="B6" s="649" t="s">
        <v>35</v>
      </c>
      <c r="C6" s="652" t="s">
        <v>34</v>
      </c>
      <c r="D6" s="652" t="s">
        <v>121</v>
      </c>
      <c r="E6" s="652" t="s">
        <v>130</v>
      </c>
      <c r="F6" s="652"/>
      <c r="G6" s="652"/>
      <c r="H6" s="652"/>
      <c r="I6" s="655"/>
      <c r="J6" s="48"/>
    </row>
    <row r="7" spans="2:10" ht="8.25" customHeight="1">
      <c r="B7" s="650"/>
      <c r="C7" s="653"/>
      <c r="D7" s="653"/>
      <c r="E7" s="653"/>
      <c r="F7" s="653"/>
      <c r="G7" s="653"/>
      <c r="H7" s="653"/>
      <c r="I7" s="656"/>
      <c r="J7" s="48"/>
    </row>
    <row r="8" spans="2:10">
      <c r="B8" s="651"/>
      <c r="C8" s="654"/>
      <c r="D8" s="654"/>
      <c r="E8" s="454">
        <v>2013</v>
      </c>
      <c r="F8" s="454">
        <v>2014</v>
      </c>
      <c r="G8" s="455">
        <v>2015</v>
      </c>
      <c r="H8" s="456">
        <v>2016</v>
      </c>
      <c r="I8" s="457">
        <v>2017</v>
      </c>
      <c r="J8" s="48"/>
    </row>
    <row r="9" spans="2:10" ht="15.75" customHeight="1" thickBot="1">
      <c r="B9" s="458" t="s">
        <v>111</v>
      </c>
      <c r="C9" s="459" t="s">
        <v>117</v>
      </c>
      <c r="D9" s="459" t="s">
        <v>118</v>
      </c>
      <c r="E9" s="459" t="s">
        <v>119</v>
      </c>
      <c r="F9" s="459" t="s">
        <v>120</v>
      </c>
      <c r="G9" s="451" t="s">
        <v>112</v>
      </c>
      <c r="H9" s="460" t="s">
        <v>113</v>
      </c>
      <c r="I9" s="453" t="s">
        <v>114</v>
      </c>
      <c r="J9" s="48"/>
    </row>
    <row r="10" spans="2:10">
      <c r="B10" s="124">
        <v>1</v>
      </c>
      <c r="C10" s="125" t="s">
        <v>14</v>
      </c>
      <c r="D10" s="125" t="s">
        <v>124</v>
      </c>
      <c r="E10" s="61">
        <v>0</v>
      </c>
      <c r="F10" s="61">
        <v>0</v>
      </c>
      <c r="G10" s="60">
        <v>1</v>
      </c>
      <c r="H10" s="296">
        <v>1</v>
      </c>
      <c r="I10" s="62">
        <v>0</v>
      </c>
      <c r="J10" s="119"/>
    </row>
    <row r="11" spans="2:10">
      <c r="B11" s="10"/>
      <c r="C11" s="11"/>
      <c r="D11" s="11" t="s">
        <v>125</v>
      </c>
      <c r="E11" s="50">
        <v>0</v>
      </c>
      <c r="F11" s="61">
        <v>0</v>
      </c>
      <c r="G11" s="49">
        <v>2</v>
      </c>
      <c r="H11" s="297">
        <v>0</v>
      </c>
      <c r="I11" s="51">
        <v>0</v>
      </c>
      <c r="J11" s="119"/>
    </row>
    <row r="12" spans="2:10">
      <c r="B12" s="10">
        <v>2</v>
      </c>
      <c r="C12" s="11" t="s">
        <v>13</v>
      </c>
      <c r="D12" s="11" t="s">
        <v>13</v>
      </c>
      <c r="E12" s="50">
        <v>1</v>
      </c>
      <c r="F12" s="61">
        <v>0</v>
      </c>
      <c r="G12" s="49">
        <v>2</v>
      </c>
      <c r="H12" s="297">
        <v>1</v>
      </c>
      <c r="I12" s="51">
        <v>1</v>
      </c>
      <c r="J12" s="119"/>
    </row>
    <row r="13" spans="2:10">
      <c r="B13" s="10">
        <v>3</v>
      </c>
      <c r="C13" s="11" t="s">
        <v>12</v>
      </c>
      <c r="D13" s="11" t="s">
        <v>12</v>
      </c>
      <c r="E13" s="50">
        <v>0</v>
      </c>
      <c r="F13" s="61">
        <v>0</v>
      </c>
      <c r="G13" s="49">
        <v>1</v>
      </c>
      <c r="H13" s="297">
        <v>1</v>
      </c>
      <c r="I13" s="51">
        <v>1</v>
      </c>
      <c r="J13" s="119"/>
    </row>
    <row r="14" spans="2:10">
      <c r="B14" s="10">
        <v>4</v>
      </c>
      <c r="C14" s="11" t="s">
        <v>33</v>
      </c>
      <c r="D14" s="11" t="s">
        <v>33</v>
      </c>
      <c r="E14" s="50">
        <v>0</v>
      </c>
      <c r="F14" s="61">
        <v>0</v>
      </c>
      <c r="G14" s="49">
        <v>0</v>
      </c>
      <c r="H14" s="297">
        <v>0</v>
      </c>
      <c r="I14" s="51">
        <v>3</v>
      </c>
      <c r="J14" s="119"/>
    </row>
    <row r="15" spans="2:10">
      <c r="B15" s="10">
        <v>5</v>
      </c>
      <c r="C15" s="11" t="s">
        <v>32</v>
      </c>
      <c r="D15" s="11" t="s">
        <v>201</v>
      </c>
      <c r="E15" s="50">
        <v>0</v>
      </c>
      <c r="F15" s="61">
        <v>0</v>
      </c>
      <c r="G15" s="49">
        <v>0</v>
      </c>
      <c r="H15" s="297">
        <v>0</v>
      </c>
      <c r="I15" s="51">
        <v>0</v>
      </c>
      <c r="J15" s="119"/>
    </row>
    <row r="16" spans="2:10">
      <c r="B16" s="10"/>
      <c r="C16" s="21"/>
      <c r="D16" s="11" t="s">
        <v>196</v>
      </c>
      <c r="E16" s="50">
        <v>1</v>
      </c>
      <c r="F16" s="49">
        <v>1</v>
      </c>
      <c r="G16" s="49">
        <v>0</v>
      </c>
      <c r="H16" s="297">
        <v>0</v>
      </c>
      <c r="I16" s="51">
        <v>0</v>
      </c>
      <c r="J16" s="119"/>
    </row>
    <row r="17" spans="2:10">
      <c r="B17" s="10">
        <v>6</v>
      </c>
      <c r="C17" s="102" t="s">
        <v>30</v>
      </c>
      <c r="D17" s="102" t="s">
        <v>195</v>
      </c>
      <c r="E17" s="50">
        <v>2</v>
      </c>
      <c r="F17" s="49">
        <v>1</v>
      </c>
      <c r="G17" s="49">
        <v>1</v>
      </c>
      <c r="H17" s="297">
        <v>2</v>
      </c>
      <c r="I17" s="51">
        <v>1</v>
      </c>
      <c r="J17" s="119"/>
    </row>
    <row r="18" spans="2:10">
      <c r="B18" s="10"/>
      <c r="C18" s="21"/>
      <c r="D18" s="102" t="s">
        <v>194</v>
      </c>
      <c r="E18" s="50">
        <v>1</v>
      </c>
      <c r="F18" s="49">
        <v>2</v>
      </c>
      <c r="G18" s="49">
        <v>2</v>
      </c>
      <c r="H18" s="297">
        <v>2</v>
      </c>
      <c r="I18" s="51">
        <v>0</v>
      </c>
      <c r="J18" s="119"/>
    </row>
    <row r="19" spans="2:10">
      <c r="B19" s="10">
        <v>7</v>
      </c>
      <c r="C19" s="102" t="s">
        <v>31</v>
      </c>
      <c r="D19" s="102" t="s">
        <v>202</v>
      </c>
      <c r="E19" s="50">
        <v>1</v>
      </c>
      <c r="F19" s="61">
        <v>0</v>
      </c>
      <c r="G19" s="49">
        <v>3</v>
      </c>
      <c r="H19" s="297">
        <v>1</v>
      </c>
      <c r="I19" s="51">
        <v>1</v>
      </c>
      <c r="J19" s="119"/>
    </row>
    <row r="20" spans="2:10">
      <c r="B20" s="10">
        <v>8</v>
      </c>
      <c r="C20" s="11" t="s">
        <v>18</v>
      </c>
      <c r="D20" s="11" t="s">
        <v>18</v>
      </c>
      <c r="E20" s="50">
        <v>0</v>
      </c>
      <c r="F20" s="61">
        <v>0</v>
      </c>
      <c r="G20" s="49">
        <v>2</v>
      </c>
      <c r="H20" s="297">
        <v>0</v>
      </c>
      <c r="I20" s="51">
        <v>0</v>
      </c>
      <c r="J20" s="119"/>
    </row>
    <row r="21" spans="2:10">
      <c r="B21" s="10">
        <v>9</v>
      </c>
      <c r="C21" s="11" t="s">
        <v>11</v>
      </c>
      <c r="D21" s="11" t="s">
        <v>123</v>
      </c>
      <c r="E21" s="50">
        <v>0</v>
      </c>
      <c r="F21" s="61">
        <v>0</v>
      </c>
      <c r="G21" s="49">
        <v>0</v>
      </c>
      <c r="H21" s="297">
        <v>3</v>
      </c>
      <c r="I21" s="51">
        <v>1</v>
      </c>
      <c r="J21" s="119"/>
    </row>
    <row r="22" spans="2:10">
      <c r="B22" s="10"/>
      <c r="C22" s="11"/>
      <c r="D22" s="11" t="s">
        <v>122</v>
      </c>
      <c r="E22" s="50">
        <v>1</v>
      </c>
      <c r="F22" s="61">
        <v>0</v>
      </c>
      <c r="G22" s="49">
        <v>2</v>
      </c>
      <c r="H22" s="297">
        <v>1</v>
      </c>
      <c r="I22" s="51">
        <v>0</v>
      </c>
      <c r="J22" s="119"/>
    </row>
    <row r="23" spans="2:10">
      <c r="B23" s="10">
        <v>10</v>
      </c>
      <c r="C23" s="11" t="s">
        <v>15</v>
      </c>
      <c r="D23" s="11" t="s">
        <v>15</v>
      </c>
      <c r="E23" s="50">
        <v>2</v>
      </c>
      <c r="F23" s="61">
        <v>0</v>
      </c>
      <c r="G23" s="49">
        <v>3</v>
      </c>
      <c r="H23" s="297">
        <v>1</v>
      </c>
      <c r="I23" s="51">
        <v>1</v>
      </c>
      <c r="J23" s="119"/>
    </row>
    <row r="24" spans="2:10">
      <c r="B24" s="10">
        <v>11</v>
      </c>
      <c r="C24" s="11" t="s">
        <v>17</v>
      </c>
      <c r="D24" s="11" t="s">
        <v>17</v>
      </c>
      <c r="E24" s="50">
        <v>0</v>
      </c>
      <c r="F24" s="61">
        <v>0</v>
      </c>
      <c r="G24" s="49">
        <v>1</v>
      </c>
      <c r="H24" s="297">
        <v>0</v>
      </c>
      <c r="I24" s="51">
        <v>1</v>
      </c>
      <c r="J24" s="119"/>
    </row>
    <row r="25" spans="2:10">
      <c r="B25" s="10">
        <v>12</v>
      </c>
      <c r="C25" s="11" t="s">
        <v>19</v>
      </c>
      <c r="D25" s="11" t="s">
        <v>19</v>
      </c>
      <c r="E25" s="50">
        <v>0</v>
      </c>
      <c r="F25" s="61">
        <v>0</v>
      </c>
      <c r="G25" s="49">
        <v>4</v>
      </c>
      <c r="H25" s="297">
        <v>1</v>
      </c>
      <c r="I25" s="51">
        <v>2</v>
      </c>
      <c r="J25" s="119"/>
    </row>
    <row r="26" spans="2:10">
      <c r="B26" s="10">
        <v>13</v>
      </c>
      <c r="C26" s="11" t="s">
        <v>24</v>
      </c>
      <c r="D26" s="11" t="s">
        <v>24</v>
      </c>
      <c r="E26" s="50">
        <v>0</v>
      </c>
      <c r="F26" s="49">
        <v>1</v>
      </c>
      <c r="G26" s="49">
        <v>0</v>
      </c>
      <c r="H26" s="297">
        <v>0</v>
      </c>
      <c r="I26" s="51">
        <v>2</v>
      </c>
      <c r="J26" s="119"/>
    </row>
    <row r="27" spans="2:10">
      <c r="B27" s="10"/>
      <c r="C27" s="21"/>
      <c r="D27" s="102" t="s">
        <v>203</v>
      </c>
      <c r="E27" s="50">
        <v>0</v>
      </c>
      <c r="F27" s="49">
        <v>2</v>
      </c>
      <c r="G27" s="49">
        <v>3</v>
      </c>
      <c r="H27" s="297">
        <v>1</v>
      </c>
      <c r="I27" s="51">
        <v>2</v>
      </c>
      <c r="J27" s="119"/>
    </row>
    <row r="28" spans="2:10">
      <c r="B28" s="10">
        <v>14</v>
      </c>
      <c r="C28" s="102" t="s">
        <v>29</v>
      </c>
      <c r="D28" s="102" t="s">
        <v>29</v>
      </c>
      <c r="E28" s="50">
        <v>1</v>
      </c>
      <c r="F28" s="49">
        <v>2</v>
      </c>
      <c r="G28" s="49">
        <v>2</v>
      </c>
      <c r="H28" s="297">
        <v>1</v>
      </c>
      <c r="I28" s="51">
        <v>4</v>
      </c>
      <c r="J28" s="119"/>
    </row>
    <row r="29" spans="2:10">
      <c r="B29" s="10">
        <v>15</v>
      </c>
      <c r="C29" s="11" t="s">
        <v>28</v>
      </c>
      <c r="D29" s="11" t="s">
        <v>28</v>
      </c>
      <c r="E29" s="50">
        <v>0</v>
      </c>
      <c r="F29" s="61">
        <v>0</v>
      </c>
      <c r="G29" s="49">
        <v>3</v>
      </c>
      <c r="H29" s="297">
        <v>2</v>
      </c>
      <c r="I29" s="51">
        <v>1</v>
      </c>
      <c r="J29" s="119"/>
    </row>
    <row r="30" spans="2:10">
      <c r="B30" s="10">
        <v>16</v>
      </c>
      <c r="C30" s="11" t="s">
        <v>27</v>
      </c>
      <c r="D30" s="11" t="s">
        <v>27</v>
      </c>
      <c r="E30" s="50">
        <v>1</v>
      </c>
      <c r="F30" s="61">
        <v>0</v>
      </c>
      <c r="G30" s="49">
        <v>1</v>
      </c>
      <c r="H30" s="297">
        <v>5</v>
      </c>
      <c r="I30" s="51">
        <v>0</v>
      </c>
      <c r="J30" s="119"/>
    </row>
    <row r="31" spans="2:10">
      <c r="B31" s="10">
        <v>17</v>
      </c>
      <c r="C31" s="11" t="s">
        <v>25</v>
      </c>
      <c r="D31" s="11" t="s">
        <v>127</v>
      </c>
      <c r="E31" s="50">
        <v>0</v>
      </c>
      <c r="F31" s="61">
        <v>0</v>
      </c>
      <c r="G31" s="49">
        <v>0</v>
      </c>
      <c r="H31" s="297">
        <v>0</v>
      </c>
      <c r="I31" s="51">
        <v>0</v>
      </c>
      <c r="J31" s="119"/>
    </row>
    <row r="32" spans="2:10">
      <c r="B32" s="10"/>
      <c r="C32" s="11"/>
      <c r="D32" s="11" t="s">
        <v>126</v>
      </c>
      <c r="E32" s="50">
        <v>0</v>
      </c>
      <c r="F32" s="61">
        <v>0</v>
      </c>
      <c r="G32" s="49">
        <v>0</v>
      </c>
      <c r="H32" s="297">
        <v>3</v>
      </c>
      <c r="I32" s="51">
        <v>0</v>
      </c>
      <c r="J32" s="119"/>
    </row>
    <row r="33" spans="2:10">
      <c r="B33" s="10">
        <v>18</v>
      </c>
      <c r="C33" s="11" t="s">
        <v>26</v>
      </c>
      <c r="D33" s="11" t="s">
        <v>26</v>
      </c>
      <c r="E33" s="50">
        <v>0</v>
      </c>
      <c r="F33" s="61">
        <v>0</v>
      </c>
      <c r="G33" s="49">
        <v>2</v>
      </c>
      <c r="H33" s="297">
        <v>0</v>
      </c>
      <c r="I33" s="51">
        <v>2</v>
      </c>
      <c r="J33" s="119"/>
    </row>
    <row r="34" spans="2:10">
      <c r="B34" s="10">
        <v>19</v>
      </c>
      <c r="C34" s="11" t="s">
        <v>23</v>
      </c>
      <c r="D34" s="11" t="s">
        <v>23</v>
      </c>
      <c r="E34" s="50">
        <v>1</v>
      </c>
      <c r="F34" s="61">
        <v>0</v>
      </c>
      <c r="G34" s="49">
        <v>5</v>
      </c>
      <c r="H34" s="297">
        <v>0</v>
      </c>
      <c r="I34" s="51">
        <v>0</v>
      </c>
      <c r="J34" s="119"/>
    </row>
    <row r="35" spans="2:10">
      <c r="B35" s="10">
        <v>20</v>
      </c>
      <c r="C35" s="11" t="s">
        <v>22</v>
      </c>
      <c r="D35" s="11" t="s">
        <v>22</v>
      </c>
      <c r="E35" s="50">
        <v>0</v>
      </c>
      <c r="F35" s="49">
        <v>1</v>
      </c>
      <c r="G35" s="49">
        <v>2</v>
      </c>
      <c r="H35" s="297">
        <v>0</v>
      </c>
      <c r="I35" s="51">
        <v>0</v>
      </c>
      <c r="J35" s="119"/>
    </row>
    <row r="36" spans="2:10">
      <c r="B36" s="10">
        <v>21</v>
      </c>
      <c r="C36" s="11" t="s">
        <v>21</v>
      </c>
      <c r="D36" s="11" t="s">
        <v>21</v>
      </c>
      <c r="E36" s="50">
        <v>0</v>
      </c>
      <c r="F36" s="61">
        <v>0</v>
      </c>
      <c r="G36" s="49">
        <v>0</v>
      </c>
      <c r="H36" s="297">
        <v>0</v>
      </c>
      <c r="I36" s="51">
        <v>0</v>
      </c>
      <c r="J36" s="119"/>
    </row>
    <row r="37" spans="2:10">
      <c r="B37" s="10"/>
      <c r="C37" s="21"/>
      <c r="D37" s="102" t="s">
        <v>204</v>
      </c>
      <c r="E37" s="50">
        <v>2</v>
      </c>
      <c r="F37" s="61">
        <v>0</v>
      </c>
      <c r="G37" s="49">
        <v>1</v>
      </c>
      <c r="H37" s="297">
        <v>0</v>
      </c>
      <c r="I37" s="51">
        <v>0</v>
      </c>
      <c r="J37" s="119"/>
    </row>
    <row r="38" spans="2:10">
      <c r="B38" s="10">
        <v>22</v>
      </c>
      <c r="C38" s="102" t="s">
        <v>20</v>
      </c>
      <c r="D38" s="102" t="s">
        <v>20</v>
      </c>
      <c r="E38" s="50">
        <v>1</v>
      </c>
      <c r="F38" s="49">
        <v>1</v>
      </c>
      <c r="G38" s="49">
        <v>0</v>
      </c>
      <c r="H38" s="297">
        <v>0</v>
      </c>
      <c r="I38" s="51">
        <v>0</v>
      </c>
      <c r="J38" s="119"/>
    </row>
    <row r="39" spans="2:10">
      <c r="B39" s="10"/>
      <c r="C39" s="21"/>
      <c r="D39" s="102" t="s">
        <v>205</v>
      </c>
      <c r="E39" s="50">
        <v>0</v>
      </c>
      <c r="F39" s="61">
        <v>0</v>
      </c>
      <c r="G39" s="49">
        <v>0</v>
      </c>
      <c r="H39" s="297">
        <v>1</v>
      </c>
      <c r="I39" s="51">
        <v>1</v>
      </c>
      <c r="J39" s="119"/>
    </row>
    <row r="40" spans="2:10">
      <c r="B40" s="10">
        <v>23</v>
      </c>
      <c r="C40" s="11" t="s">
        <v>16</v>
      </c>
      <c r="D40" s="11" t="s">
        <v>16</v>
      </c>
      <c r="E40" s="50">
        <v>1</v>
      </c>
      <c r="F40" s="61">
        <v>0</v>
      </c>
      <c r="G40" s="49">
        <v>2</v>
      </c>
      <c r="H40" s="297">
        <v>1</v>
      </c>
      <c r="I40" s="51">
        <v>0</v>
      </c>
      <c r="J40" s="119"/>
    </row>
    <row r="41" spans="2:10">
      <c r="B41" s="10">
        <v>24</v>
      </c>
      <c r="C41" s="11" t="s">
        <v>10</v>
      </c>
      <c r="D41" s="11" t="s">
        <v>10</v>
      </c>
      <c r="E41" s="50">
        <v>0</v>
      </c>
      <c r="F41" s="49">
        <v>2</v>
      </c>
      <c r="G41" s="49">
        <v>2</v>
      </c>
      <c r="H41" s="297">
        <v>1</v>
      </c>
      <c r="I41" s="51">
        <v>1</v>
      </c>
      <c r="J41" s="119"/>
    </row>
    <row r="42" spans="2:10">
      <c r="B42" s="10">
        <v>25</v>
      </c>
      <c r="C42" s="11" t="s">
        <v>9</v>
      </c>
      <c r="D42" s="11" t="s">
        <v>9</v>
      </c>
      <c r="E42" s="50">
        <v>0</v>
      </c>
      <c r="F42" s="61">
        <v>0</v>
      </c>
      <c r="G42" s="49">
        <v>2</v>
      </c>
      <c r="H42" s="297">
        <v>0</v>
      </c>
      <c r="I42" s="51">
        <v>0</v>
      </c>
      <c r="J42" s="119"/>
    </row>
    <row r="43" spans="2:10" ht="15.75" thickBot="1">
      <c r="B43" s="12">
        <v>26</v>
      </c>
      <c r="C43" s="13" t="s">
        <v>8</v>
      </c>
      <c r="D43" s="13" t="s">
        <v>8</v>
      </c>
      <c r="E43" s="107">
        <v>0</v>
      </c>
      <c r="F43" s="61">
        <v>0</v>
      </c>
      <c r="G43" s="106">
        <v>2</v>
      </c>
      <c r="H43" s="298">
        <v>3</v>
      </c>
      <c r="I43" s="108">
        <v>2</v>
      </c>
      <c r="J43" s="119"/>
    </row>
    <row r="44" spans="2:10">
      <c r="B44" s="645" t="s">
        <v>131</v>
      </c>
      <c r="C44" s="646"/>
      <c r="D44" s="646"/>
      <c r="E44" s="110">
        <f t="shared" ref="E44:H44" si="0">SUM(E10:E43)</f>
        <v>16</v>
      </c>
      <c r="F44" s="110">
        <f t="shared" si="0"/>
        <v>13</v>
      </c>
      <c r="G44" s="110">
        <f t="shared" si="0"/>
        <v>51</v>
      </c>
      <c r="H44" s="299">
        <f t="shared" si="0"/>
        <v>32</v>
      </c>
      <c r="I44" s="111">
        <f>SUM(I10:I43)</f>
        <v>27</v>
      </c>
      <c r="J44" s="119"/>
    </row>
    <row r="45" spans="2:10" ht="15.75" thickBot="1">
      <c r="B45" s="647" t="s">
        <v>132</v>
      </c>
      <c r="C45" s="648"/>
      <c r="D45" s="648"/>
      <c r="E45" s="56">
        <v>0.9</v>
      </c>
      <c r="F45" s="55">
        <v>0.8</v>
      </c>
      <c r="G45" s="56">
        <v>3</v>
      </c>
      <c r="H45" s="300">
        <v>1.8</v>
      </c>
      <c r="I45" s="57">
        <v>1.7</v>
      </c>
      <c r="J45" s="48"/>
    </row>
    <row r="46" spans="2:10" ht="15.75" thickTop="1">
      <c r="B46" s="14" t="s">
        <v>240</v>
      </c>
    </row>
  </sheetData>
  <mergeCells count="9">
    <mergeCell ref="B44:D44"/>
    <mergeCell ref="B45:D45"/>
    <mergeCell ref="B1:I1"/>
    <mergeCell ref="B2:I2"/>
    <mergeCell ref="B3:I3"/>
    <mergeCell ref="B6:B8"/>
    <mergeCell ref="C6:C8"/>
    <mergeCell ref="D6:D8"/>
    <mergeCell ref="E6:I7"/>
  </mergeCell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1:I46"/>
  <sheetViews>
    <sheetView workbookViewId="0">
      <selection activeCell="L36" sqref="L36"/>
    </sheetView>
  </sheetViews>
  <sheetFormatPr defaultRowHeight="15"/>
  <cols>
    <col min="1" max="1" width="5.42578125" customWidth="1"/>
    <col min="2" max="2" width="6.28515625" customWidth="1"/>
    <col min="3" max="3" width="12.140625" customWidth="1"/>
    <col min="4" max="4" width="14.140625" customWidth="1"/>
    <col min="9" max="9" width="11" customWidth="1"/>
  </cols>
  <sheetData>
    <row r="1" spans="2:9">
      <c r="B1" s="638" t="s">
        <v>197</v>
      </c>
      <c r="C1" s="638"/>
      <c r="D1" s="638"/>
      <c r="E1" s="638"/>
      <c r="F1" s="638"/>
      <c r="G1" s="638"/>
      <c r="H1" s="638"/>
      <c r="I1" s="638"/>
    </row>
    <row r="2" spans="2:9">
      <c r="B2" s="638" t="s">
        <v>136</v>
      </c>
      <c r="C2" s="638"/>
      <c r="D2" s="638"/>
      <c r="E2" s="638"/>
      <c r="F2" s="638"/>
      <c r="G2" s="638"/>
      <c r="H2" s="638"/>
      <c r="I2" s="638"/>
    </row>
    <row r="3" spans="2:9">
      <c r="B3" s="638" t="s">
        <v>249</v>
      </c>
      <c r="C3" s="638"/>
      <c r="D3" s="638"/>
      <c r="E3" s="638"/>
      <c r="F3" s="638"/>
      <c r="G3" s="638"/>
      <c r="H3" s="638"/>
      <c r="I3" s="638"/>
    </row>
    <row r="4" spans="2:9">
      <c r="B4" s="47"/>
    </row>
    <row r="5" spans="2:9" ht="15.75" thickBot="1">
      <c r="B5" s="47"/>
    </row>
    <row r="6" spans="2:9">
      <c r="B6" s="649" t="s">
        <v>35</v>
      </c>
      <c r="C6" s="652" t="s">
        <v>34</v>
      </c>
      <c r="D6" s="652" t="s">
        <v>121</v>
      </c>
      <c r="E6" s="652" t="s">
        <v>109</v>
      </c>
      <c r="F6" s="652"/>
      <c r="G6" s="652"/>
      <c r="H6" s="652"/>
      <c r="I6" s="655"/>
    </row>
    <row r="7" spans="2:9" ht="8.25" customHeight="1">
      <c r="B7" s="650"/>
      <c r="C7" s="653"/>
      <c r="D7" s="653"/>
      <c r="E7" s="653"/>
      <c r="F7" s="653"/>
      <c r="G7" s="653"/>
      <c r="H7" s="653"/>
      <c r="I7" s="656"/>
    </row>
    <row r="8" spans="2:9">
      <c r="B8" s="650"/>
      <c r="C8" s="653"/>
      <c r="D8" s="653"/>
      <c r="E8" s="443">
        <v>2013</v>
      </c>
      <c r="F8" s="443">
        <v>2014</v>
      </c>
      <c r="G8" s="444">
        <v>2015</v>
      </c>
      <c r="H8" s="444">
        <v>2016</v>
      </c>
      <c r="I8" s="445">
        <v>2017</v>
      </c>
    </row>
    <row r="9" spans="2:9" ht="17.25" customHeight="1" thickBot="1">
      <c r="B9" s="458" t="s">
        <v>111</v>
      </c>
      <c r="C9" s="459" t="s">
        <v>117</v>
      </c>
      <c r="D9" s="459" t="s">
        <v>118</v>
      </c>
      <c r="E9" s="459" t="s">
        <v>119</v>
      </c>
      <c r="F9" s="459" t="s">
        <v>120</v>
      </c>
      <c r="G9" s="451" t="s">
        <v>112</v>
      </c>
      <c r="H9" s="452" t="s">
        <v>113</v>
      </c>
      <c r="I9" s="453" t="s">
        <v>114</v>
      </c>
    </row>
    <row r="10" spans="2:9">
      <c r="B10" s="160">
        <v>1</v>
      </c>
      <c r="C10" s="161" t="s">
        <v>14</v>
      </c>
      <c r="D10" s="161" t="s">
        <v>124</v>
      </c>
      <c r="E10" s="163">
        <v>0</v>
      </c>
      <c r="F10" s="163">
        <v>0</v>
      </c>
      <c r="G10" s="163">
        <v>2</v>
      </c>
      <c r="H10" s="163">
        <v>0</v>
      </c>
      <c r="I10" s="187">
        <v>0</v>
      </c>
    </row>
    <row r="11" spans="2:9">
      <c r="B11" s="154"/>
      <c r="C11" s="102"/>
      <c r="D11" s="102" t="s">
        <v>125</v>
      </c>
      <c r="E11" s="147">
        <v>0</v>
      </c>
      <c r="F11" s="147">
        <v>0</v>
      </c>
      <c r="G11" s="147">
        <v>0</v>
      </c>
      <c r="H11" s="147">
        <v>0</v>
      </c>
      <c r="I11" s="188">
        <v>0</v>
      </c>
    </row>
    <row r="12" spans="2:9">
      <c r="B12" s="154">
        <v>2</v>
      </c>
      <c r="C12" s="102" t="s">
        <v>13</v>
      </c>
      <c r="D12" s="102" t="s">
        <v>13</v>
      </c>
      <c r="E12" s="147">
        <v>0</v>
      </c>
      <c r="F12" s="147">
        <v>1</v>
      </c>
      <c r="G12" s="147">
        <v>0</v>
      </c>
      <c r="H12" s="147">
        <v>0</v>
      </c>
      <c r="I12" s="188">
        <v>1</v>
      </c>
    </row>
    <row r="13" spans="2:9">
      <c r="B13" s="154">
        <v>3</v>
      </c>
      <c r="C13" s="102" t="s">
        <v>12</v>
      </c>
      <c r="D13" s="102" t="s">
        <v>12</v>
      </c>
      <c r="E13" s="147">
        <v>0</v>
      </c>
      <c r="F13" s="147">
        <v>0</v>
      </c>
      <c r="G13" s="147">
        <v>1</v>
      </c>
      <c r="H13" s="148">
        <v>3</v>
      </c>
      <c r="I13" s="123">
        <v>0</v>
      </c>
    </row>
    <row r="14" spans="2:9">
      <c r="B14" s="154">
        <v>4</v>
      </c>
      <c r="C14" s="102" t="s">
        <v>33</v>
      </c>
      <c r="D14" s="102" t="s">
        <v>33</v>
      </c>
      <c r="E14" s="147">
        <v>0</v>
      </c>
      <c r="F14" s="147">
        <v>3</v>
      </c>
      <c r="G14" s="147">
        <v>1</v>
      </c>
      <c r="H14" s="147">
        <v>0</v>
      </c>
      <c r="I14" s="188">
        <v>1</v>
      </c>
    </row>
    <row r="15" spans="2:9">
      <c r="B15" s="154">
        <v>5</v>
      </c>
      <c r="C15" s="102" t="s">
        <v>32</v>
      </c>
      <c r="D15" s="102" t="s">
        <v>201</v>
      </c>
      <c r="E15" s="147">
        <v>0</v>
      </c>
      <c r="F15" s="147">
        <v>1</v>
      </c>
      <c r="G15" s="147">
        <v>0</v>
      </c>
      <c r="H15" s="147">
        <v>0</v>
      </c>
      <c r="I15" s="188">
        <v>2</v>
      </c>
    </row>
    <row r="16" spans="2:9">
      <c r="B16" s="154"/>
      <c r="C16" s="156"/>
      <c r="D16" s="102" t="s">
        <v>196</v>
      </c>
      <c r="E16" s="147">
        <v>0</v>
      </c>
      <c r="F16" s="147">
        <v>1</v>
      </c>
      <c r="G16" s="147">
        <v>1</v>
      </c>
      <c r="H16" s="147">
        <v>0</v>
      </c>
      <c r="I16" s="188">
        <v>1</v>
      </c>
    </row>
    <row r="17" spans="2:9">
      <c r="B17" s="154">
        <v>6</v>
      </c>
      <c r="C17" s="102" t="s">
        <v>30</v>
      </c>
      <c r="D17" s="102" t="s">
        <v>195</v>
      </c>
      <c r="E17" s="148">
        <v>1</v>
      </c>
      <c r="F17" s="147">
        <v>1</v>
      </c>
      <c r="G17" s="147">
        <v>1</v>
      </c>
      <c r="H17" s="148">
        <v>1</v>
      </c>
      <c r="I17" s="123">
        <v>1</v>
      </c>
    </row>
    <row r="18" spans="2:9">
      <c r="B18" s="154"/>
      <c r="C18" s="156"/>
      <c r="D18" s="102" t="s">
        <v>194</v>
      </c>
      <c r="E18" s="148">
        <v>0</v>
      </c>
      <c r="F18" s="147">
        <v>1</v>
      </c>
      <c r="G18" s="147">
        <v>0</v>
      </c>
      <c r="H18" s="148">
        <v>0</v>
      </c>
      <c r="I18" s="123">
        <v>1</v>
      </c>
    </row>
    <row r="19" spans="2:9">
      <c r="B19" s="154">
        <v>7</v>
      </c>
      <c r="C19" s="102" t="s">
        <v>31</v>
      </c>
      <c r="D19" s="102" t="s">
        <v>202</v>
      </c>
      <c r="E19" s="148">
        <v>1</v>
      </c>
      <c r="F19" s="147">
        <v>1</v>
      </c>
      <c r="G19" s="147">
        <v>0</v>
      </c>
      <c r="H19" s="148">
        <v>1</v>
      </c>
      <c r="I19" s="123">
        <v>0</v>
      </c>
    </row>
    <row r="20" spans="2:9">
      <c r="B20" s="154">
        <v>8</v>
      </c>
      <c r="C20" s="102" t="s">
        <v>18</v>
      </c>
      <c r="D20" s="102" t="s">
        <v>18</v>
      </c>
      <c r="E20" s="148">
        <v>0</v>
      </c>
      <c r="F20" s="147">
        <v>0</v>
      </c>
      <c r="G20" s="147">
        <v>0</v>
      </c>
      <c r="H20" s="148">
        <v>0</v>
      </c>
      <c r="I20" s="123">
        <v>0</v>
      </c>
    </row>
    <row r="21" spans="2:9">
      <c r="B21" s="154">
        <v>9</v>
      </c>
      <c r="C21" s="102" t="s">
        <v>11</v>
      </c>
      <c r="D21" s="102" t="s">
        <v>123</v>
      </c>
      <c r="E21" s="148">
        <v>1</v>
      </c>
      <c r="F21" s="147">
        <v>0</v>
      </c>
      <c r="G21" s="147">
        <v>2</v>
      </c>
      <c r="H21" s="148">
        <v>1</v>
      </c>
      <c r="I21" s="123">
        <v>1</v>
      </c>
    </row>
    <row r="22" spans="2:9">
      <c r="B22" s="154"/>
      <c r="C22" s="102"/>
      <c r="D22" s="102" t="s">
        <v>122</v>
      </c>
      <c r="E22" s="148">
        <v>1</v>
      </c>
      <c r="F22" s="147">
        <v>0</v>
      </c>
      <c r="G22" s="147">
        <v>0</v>
      </c>
      <c r="H22" s="148">
        <v>0</v>
      </c>
      <c r="I22" s="123">
        <v>0</v>
      </c>
    </row>
    <row r="23" spans="2:9">
      <c r="B23" s="154">
        <v>10</v>
      </c>
      <c r="C23" s="102" t="s">
        <v>15</v>
      </c>
      <c r="D23" s="102" t="s">
        <v>15</v>
      </c>
      <c r="E23" s="148">
        <v>1</v>
      </c>
      <c r="F23" s="147">
        <v>0</v>
      </c>
      <c r="G23" s="147">
        <v>0</v>
      </c>
      <c r="H23" s="148">
        <v>1</v>
      </c>
      <c r="I23" s="123">
        <v>0</v>
      </c>
    </row>
    <row r="24" spans="2:9">
      <c r="B24" s="154">
        <v>11</v>
      </c>
      <c r="C24" s="102" t="s">
        <v>17</v>
      </c>
      <c r="D24" s="102" t="s">
        <v>17</v>
      </c>
      <c r="E24" s="148">
        <v>0</v>
      </c>
      <c r="F24" s="147">
        <v>0</v>
      </c>
      <c r="G24" s="147">
        <v>0</v>
      </c>
      <c r="H24" s="148">
        <v>0</v>
      </c>
      <c r="I24" s="123">
        <v>1</v>
      </c>
    </row>
    <row r="25" spans="2:9">
      <c r="B25" s="154">
        <v>12</v>
      </c>
      <c r="C25" s="102" t="s">
        <v>19</v>
      </c>
      <c r="D25" s="102" t="s">
        <v>19</v>
      </c>
      <c r="E25" s="148">
        <v>1</v>
      </c>
      <c r="F25" s="147">
        <v>1</v>
      </c>
      <c r="G25" s="147">
        <v>0</v>
      </c>
      <c r="H25" s="148">
        <v>0</v>
      </c>
      <c r="I25" s="123">
        <v>0</v>
      </c>
    </row>
    <row r="26" spans="2:9">
      <c r="B26" s="154">
        <v>13</v>
      </c>
      <c r="C26" s="102" t="s">
        <v>24</v>
      </c>
      <c r="D26" s="102" t="s">
        <v>24</v>
      </c>
      <c r="E26" s="148">
        <v>3</v>
      </c>
      <c r="F26" s="147">
        <v>1</v>
      </c>
      <c r="G26" s="147">
        <v>0</v>
      </c>
      <c r="H26" s="148">
        <v>0</v>
      </c>
      <c r="I26" s="123">
        <v>2</v>
      </c>
    </row>
    <row r="27" spans="2:9">
      <c r="B27" s="154"/>
      <c r="C27" s="156"/>
      <c r="D27" s="102" t="s">
        <v>203</v>
      </c>
      <c r="E27" s="148">
        <v>0</v>
      </c>
      <c r="F27" s="147">
        <v>2</v>
      </c>
      <c r="G27" s="147">
        <v>0</v>
      </c>
      <c r="H27" s="148">
        <v>1</v>
      </c>
      <c r="I27" s="123">
        <v>0</v>
      </c>
    </row>
    <row r="28" spans="2:9">
      <c r="B28" s="154">
        <v>14</v>
      </c>
      <c r="C28" s="102" t="s">
        <v>29</v>
      </c>
      <c r="D28" s="102" t="s">
        <v>29</v>
      </c>
      <c r="E28" s="148">
        <v>0</v>
      </c>
      <c r="F28" s="147">
        <v>1</v>
      </c>
      <c r="G28" s="147">
        <v>1</v>
      </c>
      <c r="H28" s="148">
        <v>0</v>
      </c>
      <c r="I28" s="123">
        <v>0</v>
      </c>
    </row>
    <row r="29" spans="2:9">
      <c r="B29" s="154">
        <v>15</v>
      </c>
      <c r="C29" s="102" t="s">
        <v>28</v>
      </c>
      <c r="D29" s="102" t="s">
        <v>28</v>
      </c>
      <c r="E29" s="148">
        <v>0</v>
      </c>
      <c r="F29" s="147">
        <v>0</v>
      </c>
      <c r="G29" s="147">
        <v>0</v>
      </c>
      <c r="H29" s="148">
        <v>1</v>
      </c>
      <c r="I29" s="123">
        <v>1</v>
      </c>
    </row>
    <row r="30" spans="2:9">
      <c r="B30" s="154">
        <v>16</v>
      </c>
      <c r="C30" s="102" t="s">
        <v>27</v>
      </c>
      <c r="D30" s="102" t="s">
        <v>27</v>
      </c>
      <c r="E30" s="148">
        <v>3</v>
      </c>
      <c r="F30" s="147">
        <v>0</v>
      </c>
      <c r="G30" s="147">
        <v>0</v>
      </c>
      <c r="H30" s="148">
        <v>3</v>
      </c>
      <c r="I30" s="123">
        <v>0</v>
      </c>
    </row>
    <row r="31" spans="2:9">
      <c r="B31" s="154">
        <v>17</v>
      </c>
      <c r="C31" s="102" t="s">
        <v>25</v>
      </c>
      <c r="D31" s="102" t="s">
        <v>127</v>
      </c>
      <c r="E31" s="148">
        <v>2</v>
      </c>
      <c r="F31" s="147">
        <v>0</v>
      </c>
      <c r="G31" s="147">
        <v>0</v>
      </c>
      <c r="H31" s="148">
        <v>0</v>
      </c>
      <c r="I31" s="123">
        <v>1</v>
      </c>
    </row>
    <row r="32" spans="2:9">
      <c r="B32" s="154"/>
      <c r="C32" s="102"/>
      <c r="D32" s="102" t="s">
        <v>126</v>
      </c>
      <c r="E32" s="148">
        <v>0</v>
      </c>
      <c r="F32" s="147">
        <v>0</v>
      </c>
      <c r="G32" s="147">
        <v>0</v>
      </c>
      <c r="H32" s="148">
        <v>1</v>
      </c>
      <c r="I32" s="123">
        <v>0</v>
      </c>
    </row>
    <row r="33" spans="2:9">
      <c r="B33" s="154">
        <v>18</v>
      </c>
      <c r="C33" s="102" t="s">
        <v>26</v>
      </c>
      <c r="D33" s="102" t="s">
        <v>26</v>
      </c>
      <c r="E33" s="148">
        <v>2</v>
      </c>
      <c r="F33" s="147">
        <v>1</v>
      </c>
      <c r="G33" s="147">
        <v>0</v>
      </c>
      <c r="H33" s="148">
        <v>1</v>
      </c>
      <c r="I33" s="123">
        <v>1</v>
      </c>
    </row>
    <row r="34" spans="2:9">
      <c r="B34" s="154">
        <v>19</v>
      </c>
      <c r="C34" s="102" t="s">
        <v>23</v>
      </c>
      <c r="D34" s="102" t="s">
        <v>23</v>
      </c>
      <c r="E34" s="148">
        <v>2</v>
      </c>
      <c r="F34" s="147">
        <v>0</v>
      </c>
      <c r="G34" s="147">
        <v>1</v>
      </c>
      <c r="H34" s="148">
        <v>0</v>
      </c>
      <c r="I34" s="123">
        <v>0</v>
      </c>
    </row>
    <row r="35" spans="2:9">
      <c r="B35" s="154">
        <v>20</v>
      </c>
      <c r="C35" s="102" t="s">
        <v>22</v>
      </c>
      <c r="D35" s="102" t="s">
        <v>22</v>
      </c>
      <c r="E35" s="148">
        <v>0</v>
      </c>
      <c r="F35" s="147">
        <v>0</v>
      </c>
      <c r="G35" s="147">
        <v>1</v>
      </c>
      <c r="H35" s="148">
        <v>0</v>
      </c>
      <c r="I35" s="123">
        <v>2</v>
      </c>
    </row>
    <row r="36" spans="2:9">
      <c r="B36" s="154">
        <v>21</v>
      </c>
      <c r="C36" s="102" t="s">
        <v>21</v>
      </c>
      <c r="D36" s="102" t="s">
        <v>21</v>
      </c>
      <c r="E36" s="148">
        <v>0</v>
      </c>
      <c r="F36" s="147">
        <v>0</v>
      </c>
      <c r="G36" s="147">
        <v>0</v>
      </c>
      <c r="H36" s="148">
        <v>0</v>
      </c>
      <c r="I36" s="123">
        <v>0</v>
      </c>
    </row>
    <row r="37" spans="2:9">
      <c r="B37" s="154"/>
      <c r="C37" s="156"/>
      <c r="D37" s="102" t="s">
        <v>204</v>
      </c>
      <c r="E37" s="148">
        <v>0</v>
      </c>
      <c r="F37" s="147">
        <v>0</v>
      </c>
      <c r="G37" s="147">
        <v>0</v>
      </c>
      <c r="H37" s="148">
        <v>1</v>
      </c>
      <c r="I37" s="123">
        <v>0</v>
      </c>
    </row>
    <row r="38" spans="2:9">
      <c r="B38" s="154">
        <v>22</v>
      </c>
      <c r="C38" s="102" t="s">
        <v>20</v>
      </c>
      <c r="D38" s="102" t="s">
        <v>20</v>
      </c>
      <c r="E38" s="148">
        <v>0</v>
      </c>
      <c r="F38" s="147">
        <v>1</v>
      </c>
      <c r="G38" s="147">
        <v>0</v>
      </c>
      <c r="H38" s="148">
        <v>0</v>
      </c>
      <c r="I38" s="123">
        <v>0</v>
      </c>
    </row>
    <row r="39" spans="2:9">
      <c r="B39" s="154"/>
      <c r="C39" s="156"/>
      <c r="D39" s="102" t="s">
        <v>205</v>
      </c>
      <c r="E39" s="148">
        <v>0</v>
      </c>
      <c r="F39" s="147">
        <v>0</v>
      </c>
      <c r="G39" s="147">
        <v>0</v>
      </c>
      <c r="H39" s="148">
        <v>1</v>
      </c>
      <c r="I39" s="123">
        <v>0</v>
      </c>
    </row>
    <row r="40" spans="2:9">
      <c r="B40" s="154">
        <v>23</v>
      </c>
      <c r="C40" s="102" t="s">
        <v>16</v>
      </c>
      <c r="D40" s="102" t="s">
        <v>16</v>
      </c>
      <c r="E40" s="148">
        <v>0</v>
      </c>
      <c r="F40" s="147">
        <v>1</v>
      </c>
      <c r="G40" s="147">
        <v>1</v>
      </c>
      <c r="H40" s="148">
        <v>0</v>
      </c>
      <c r="I40" s="123">
        <v>2</v>
      </c>
    </row>
    <row r="41" spans="2:9">
      <c r="B41" s="154">
        <v>24</v>
      </c>
      <c r="C41" s="102" t="s">
        <v>10</v>
      </c>
      <c r="D41" s="102" t="s">
        <v>10</v>
      </c>
      <c r="E41" s="148">
        <v>0</v>
      </c>
      <c r="F41" s="147">
        <v>2</v>
      </c>
      <c r="G41" s="147">
        <v>1</v>
      </c>
      <c r="H41" s="148">
        <v>0</v>
      </c>
      <c r="I41" s="123">
        <v>0</v>
      </c>
    </row>
    <row r="42" spans="2:9">
      <c r="B42" s="154">
        <v>25</v>
      </c>
      <c r="C42" s="102" t="s">
        <v>9</v>
      </c>
      <c r="D42" s="102" t="s">
        <v>9</v>
      </c>
      <c r="E42" s="148">
        <v>2</v>
      </c>
      <c r="F42" s="147">
        <v>1</v>
      </c>
      <c r="G42" s="147">
        <v>1</v>
      </c>
      <c r="H42" s="148">
        <v>1</v>
      </c>
      <c r="I42" s="123">
        <v>0</v>
      </c>
    </row>
    <row r="43" spans="2:9" ht="15.75" thickBot="1">
      <c r="B43" s="170">
        <v>26</v>
      </c>
      <c r="C43" s="171" t="s">
        <v>8</v>
      </c>
      <c r="D43" s="171" t="s">
        <v>8</v>
      </c>
      <c r="E43" s="150">
        <v>1</v>
      </c>
      <c r="F43" s="149">
        <v>0</v>
      </c>
      <c r="G43" s="149">
        <v>1</v>
      </c>
      <c r="H43" s="150">
        <v>1</v>
      </c>
      <c r="I43" s="151">
        <v>0</v>
      </c>
    </row>
    <row r="44" spans="2:9">
      <c r="B44" s="657" t="s">
        <v>131</v>
      </c>
      <c r="C44" s="658"/>
      <c r="D44" s="658"/>
      <c r="E44" s="189">
        <f t="shared" ref="E44:H44" si="0">SUM(E10:E43)</f>
        <v>21</v>
      </c>
      <c r="F44" s="189">
        <f t="shared" si="0"/>
        <v>20</v>
      </c>
      <c r="G44" s="189">
        <f t="shared" si="0"/>
        <v>15</v>
      </c>
      <c r="H44" s="189">
        <f t="shared" si="0"/>
        <v>18</v>
      </c>
      <c r="I44" s="190">
        <f>SUM(I10:I43)</f>
        <v>18</v>
      </c>
    </row>
    <row r="45" spans="2:9" ht="22.5" customHeight="1" thickBot="1">
      <c r="B45" s="659" t="s">
        <v>137</v>
      </c>
      <c r="C45" s="660"/>
      <c r="D45" s="660"/>
      <c r="E45" s="191">
        <v>118.4</v>
      </c>
      <c r="F45" s="191">
        <v>116</v>
      </c>
      <c r="G45" s="191">
        <v>88.22</v>
      </c>
      <c r="H45" s="191">
        <v>106.8</v>
      </c>
      <c r="I45" s="192">
        <v>112.76</v>
      </c>
    </row>
    <row r="46" spans="2:9" ht="15.75" thickTop="1">
      <c r="B46" s="14" t="s">
        <v>240</v>
      </c>
    </row>
  </sheetData>
  <mergeCells count="9">
    <mergeCell ref="B44:D44"/>
    <mergeCell ref="B45:D45"/>
    <mergeCell ref="B1:I1"/>
    <mergeCell ref="B2:I2"/>
    <mergeCell ref="B3:I3"/>
    <mergeCell ref="B6:B8"/>
    <mergeCell ref="C6:C8"/>
    <mergeCell ref="D6:D8"/>
    <mergeCell ref="E6:I7"/>
  </mergeCell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:I46"/>
  <sheetViews>
    <sheetView workbookViewId="0">
      <selection activeCell="M11" sqref="M11"/>
    </sheetView>
  </sheetViews>
  <sheetFormatPr defaultRowHeight="15"/>
  <cols>
    <col min="1" max="1" width="2.140625" customWidth="1"/>
    <col min="2" max="2" width="5.7109375" customWidth="1"/>
    <col min="3" max="4" width="14.140625" customWidth="1"/>
    <col min="5" max="5" width="8.7109375" customWidth="1"/>
    <col min="6" max="6" width="8.85546875" customWidth="1"/>
    <col min="7" max="7" width="8.7109375" customWidth="1"/>
    <col min="8" max="8" width="8.42578125" customWidth="1"/>
  </cols>
  <sheetData>
    <row r="1" spans="2:9">
      <c r="B1" s="638" t="s">
        <v>231</v>
      </c>
      <c r="C1" s="638"/>
      <c r="D1" s="638"/>
      <c r="E1" s="638"/>
      <c r="F1" s="638"/>
      <c r="G1" s="638"/>
      <c r="H1" s="638"/>
      <c r="I1" s="638"/>
    </row>
    <row r="2" spans="2:9">
      <c r="B2" s="638" t="s">
        <v>138</v>
      </c>
      <c r="C2" s="638"/>
      <c r="D2" s="638"/>
      <c r="E2" s="638"/>
      <c r="F2" s="638"/>
      <c r="G2" s="638"/>
      <c r="H2" s="638"/>
      <c r="I2" s="638"/>
    </row>
    <row r="3" spans="2:9">
      <c r="B3" s="638" t="s">
        <v>249</v>
      </c>
      <c r="C3" s="638"/>
      <c r="D3" s="638"/>
      <c r="E3" s="638"/>
      <c r="F3" s="638"/>
      <c r="G3" s="638"/>
      <c r="H3" s="638"/>
      <c r="I3" s="638"/>
    </row>
    <row r="4" spans="2:9">
      <c r="B4" s="47"/>
    </row>
    <row r="5" spans="2:9" ht="15.75" thickBot="1">
      <c r="B5" s="47"/>
    </row>
    <row r="6" spans="2:9">
      <c r="B6" s="649" t="s">
        <v>35</v>
      </c>
      <c r="C6" s="652" t="s">
        <v>34</v>
      </c>
      <c r="D6" s="652" t="s">
        <v>121</v>
      </c>
      <c r="E6" s="652" t="s">
        <v>130</v>
      </c>
      <c r="F6" s="652"/>
      <c r="G6" s="652"/>
      <c r="H6" s="652"/>
      <c r="I6" s="655"/>
    </row>
    <row r="7" spans="2:9">
      <c r="B7" s="650"/>
      <c r="C7" s="653"/>
      <c r="D7" s="653"/>
      <c r="E7" s="653"/>
      <c r="F7" s="653"/>
      <c r="G7" s="653"/>
      <c r="H7" s="653"/>
      <c r="I7" s="656"/>
    </row>
    <row r="8" spans="2:9">
      <c r="B8" s="650"/>
      <c r="C8" s="653"/>
      <c r="D8" s="653"/>
      <c r="E8" s="443">
        <v>2013</v>
      </c>
      <c r="F8" s="443">
        <v>2014</v>
      </c>
      <c r="G8" s="444">
        <v>2015</v>
      </c>
      <c r="H8" s="444">
        <v>2016</v>
      </c>
      <c r="I8" s="445">
        <v>2017</v>
      </c>
    </row>
    <row r="9" spans="2:9">
      <c r="B9" s="469" t="s">
        <v>111</v>
      </c>
      <c r="C9" s="470" t="s">
        <v>117</v>
      </c>
      <c r="D9" s="470" t="s">
        <v>118</v>
      </c>
      <c r="E9" s="470" t="s">
        <v>119</v>
      </c>
      <c r="F9" s="470" t="s">
        <v>120</v>
      </c>
      <c r="G9" s="471" t="s">
        <v>112</v>
      </c>
      <c r="H9" s="472" t="s">
        <v>113</v>
      </c>
      <c r="I9" s="473" t="s">
        <v>114</v>
      </c>
    </row>
    <row r="10" spans="2:9">
      <c r="B10" s="160">
        <v>1</v>
      </c>
      <c r="C10" s="161" t="s">
        <v>14</v>
      </c>
      <c r="D10" s="161" t="s">
        <v>124</v>
      </c>
      <c r="E10" s="162"/>
      <c r="F10" s="163"/>
      <c r="G10" s="163"/>
      <c r="H10" s="162"/>
      <c r="I10" s="169"/>
    </row>
    <row r="11" spans="2:9">
      <c r="B11" s="154"/>
      <c r="C11" s="102"/>
      <c r="D11" s="102" t="s">
        <v>125</v>
      </c>
      <c r="E11" s="148"/>
      <c r="F11" s="147"/>
      <c r="G11" s="147"/>
      <c r="H11" s="148"/>
      <c r="I11" s="123"/>
    </row>
    <row r="12" spans="2:9">
      <c r="B12" s="154">
        <v>2</v>
      </c>
      <c r="C12" s="102" t="s">
        <v>13</v>
      </c>
      <c r="D12" s="102" t="s">
        <v>13</v>
      </c>
      <c r="E12" s="148"/>
      <c r="F12" s="147"/>
      <c r="G12" s="147"/>
      <c r="H12" s="148"/>
      <c r="I12" s="123"/>
    </row>
    <row r="13" spans="2:9">
      <c r="B13" s="154">
        <v>3</v>
      </c>
      <c r="C13" s="102" t="s">
        <v>12</v>
      </c>
      <c r="D13" s="102" t="s">
        <v>12</v>
      </c>
      <c r="E13" s="148"/>
      <c r="F13" s="147"/>
      <c r="G13" s="147"/>
      <c r="H13" s="148"/>
      <c r="I13" s="123">
        <v>1</v>
      </c>
    </row>
    <row r="14" spans="2:9">
      <c r="B14" s="154">
        <v>4</v>
      </c>
      <c r="C14" s="102" t="s">
        <v>33</v>
      </c>
      <c r="D14" s="102" t="s">
        <v>33</v>
      </c>
      <c r="E14" s="148"/>
      <c r="F14" s="147"/>
      <c r="G14" s="147"/>
      <c r="H14" s="148"/>
      <c r="I14" s="123">
        <v>1</v>
      </c>
    </row>
    <row r="15" spans="2:9">
      <c r="B15" s="154">
        <v>5</v>
      </c>
      <c r="C15" s="102" t="s">
        <v>32</v>
      </c>
      <c r="D15" s="102" t="s">
        <v>201</v>
      </c>
      <c r="E15" s="148"/>
      <c r="F15" s="147"/>
      <c r="G15" s="147"/>
      <c r="H15" s="148"/>
      <c r="I15" s="123"/>
    </row>
    <row r="16" spans="2:9">
      <c r="B16" s="154"/>
      <c r="C16" s="156"/>
      <c r="D16" s="102" t="s">
        <v>196</v>
      </c>
      <c r="E16" s="148"/>
      <c r="F16" s="147">
        <v>2</v>
      </c>
      <c r="G16" s="147"/>
      <c r="H16" s="148"/>
      <c r="I16" s="123"/>
    </row>
    <row r="17" spans="2:9">
      <c r="B17" s="154">
        <v>6</v>
      </c>
      <c r="C17" s="102" t="s">
        <v>30</v>
      </c>
      <c r="D17" s="102" t="s">
        <v>195</v>
      </c>
      <c r="E17" s="148">
        <v>2</v>
      </c>
      <c r="F17" s="147"/>
      <c r="G17" s="147"/>
      <c r="H17" s="148">
        <v>1</v>
      </c>
      <c r="I17" s="123"/>
    </row>
    <row r="18" spans="2:9">
      <c r="B18" s="154"/>
      <c r="C18" s="156"/>
      <c r="D18" s="102" t="s">
        <v>194</v>
      </c>
      <c r="E18" s="148"/>
      <c r="F18" s="147">
        <v>1</v>
      </c>
      <c r="G18" s="147"/>
      <c r="H18" s="148"/>
      <c r="I18" s="123"/>
    </row>
    <row r="19" spans="2:9">
      <c r="B19" s="154">
        <v>7</v>
      </c>
      <c r="C19" s="102" t="s">
        <v>31</v>
      </c>
      <c r="D19" s="102" t="s">
        <v>202</v>
      </c>
      <c r="E19" s="148">
        <v>2</v>
      </c>
      <c r="F19" s="147"/>
      <c r="G19" s="147"/>
      <c r="H19" s="148"/>
      <c r="I19" s="123">
        <v>1</v>
      </c>
    </row>
    <row r="20" spans="2:9">
      <c r="B20" s="154">
        <v>8</v>
      </c>
      <c r="C20" s="102" t="s">
        <v>18</v>
      </c>
      <c r="D20" s="102" t="s">
        <v>18</v>
      </c>
      <c r="E20" s="148"/>
      <c r="F20" s="147"/>
      <c r="G20" s="147"/>
      <c r="H20" s="148"/>
      <c r="I20" s="123"/>
    </row>
    <row r="21" spans="2:9">
      <c r="B21" s="154">
        <v>9</v>
      </c>
      <c r="C21" s="102" t="s">
        <v>11</v>
      </c>
      <c r="D21" s="102" t="s">
        <v>123</v>
      </c>
      <c r="E21" s="148"/>
      <c r="F21" s="147"/>
      <c r="G21" s="147"/>
      <c r="H21" s="148"/>
      <c r="I21" s="123"/>
    </row>
    <row r="22" spans="2:9">
      <c r="B22" s="154"/>
      <c r="C22" s="102"/>
      <c r="D22" s="102" t="s">
        <v>122</v>
      </c>
      <c r="E22" s="148"/>
      <c r="F22" s="147"/>
      <c r="G22" s="147"/>
      <c r="H22" s="148"/>
      <c r="I22" s="123"/>
    </row>
    <row r="23" spans="2:9">
      <c r="B23" s="154">
        <v>10</v>
      </c>
      <c r="C23" s="102" t="s">
        <v>15</v>
      </c>
      <c r="D23" s="102" t="s">
        <v>15</v>
      </c>
      <c r="E23" s="148"/>
      <c r="F23" s="147"/>
      <c r="G23" s="147"/>
      <c r="H23" s="148">
        <v>1</v>
      </c>
      <c r="I23" s="123"/>
    </row>
    <row r="24" spans="2:9">
      <c r="B24" s="154">
        <v>11</v>
      </c>
      <c r="C24" s="102" t="s">
        <v>17</v>
      </c>
      <c r="D24" s="102" t="s">
        <v>17</v>
      </c>
      <c r="E24" s="148"/>
      <c r="F24" s="147">
        <v>1</v>
      </c>
      <c r="G24" s="147"/>
      <c r="H24" s="148"/>
      <c r="I24" s="123"/>
    </row>
    <row r="25" spans="2:9">
      <c r="B25" s="154">
        <v>12</v>
      </c>
      <c r="C25" s="102" t="s">
        <v>19</v>
      </c>
      <c r="D25" s="102" t="s">
        <v>19</v>
      </c>
      <c r="E25" s="148"/>
      <c r="F25" s="147"/>
      <c r="G25" s="147"/>
      <c r="H25" s="148"/>
      <c r="I25" s="123"/>
    </row>
    <row r="26" spans="2:9">
      <c r="B26" s="154">
        <v>13</v>
      </c>
      <c r="C26" s="102" t="s">
        <v>24</v>
      </c>
      <c r="D26" s="102" t="s">
        <v>24</v>
      </c>
      <c r="E26" s="148"/>
      <c r="F26" s="147">
        <v>2</v>
      </c>
      <c r="G26" s="147"/>
      <c r="H26" s="148"/>
      <c r="I26" s="123"/>
    </row>
    <row r="27" spans="2:9">
      <c r="B27" s="154"/>
      <c r="C27" s="156"/>
      <c r="D27" s="102" t="s">
        <v>203</v>
      </c>
      <c r="E27" s="148"/>
      <c r="F27" s="147"/>
      <c r="G27" s="147">
        <v>1</v>
      </c>
      <c r="H27" s="148"/>
      <c r="I27" s="123">
        <v>1</v>
      </c>
    </row>
    <row r="28" spans="2:9">
      <c r="B28" s="154">
        <v>14</v>
      </c>
      <c r="C28" s="102" t="s">
        <v>29</v>
      </c>
      <c r="D28" s="102" t="s">
        <v>29</v>
      </c>
      <c r="E28" s="148">
        <v>1</v>
      </c>
      <c r="F28" s="147"/>
      <c r="G28" s="147">
        <v>2</v>
      </c>
      <c r="H28" s="148">
        <v>1</v>
      </c>
      <c r="I28" s="123">
        <v>2</v>
      </c>
    </row>
    <row r="29" spans="2:9">
      <c r="B29" s="154">
        <v>15</v>
      </c>
      <c r="C29" s="102" t="s">
        <v>28</v>
      </c>
      <c r="D29" s="102" t="s">
        <v>28</v>
      </c>
      <c r="E29" s="148">
        <v>2</v>
      </c>
      <c r="F29" s="147"/>
      <c r="G29" s="147">
        <v>1</v>
      </c>
      <c r="H29" s="148">
        <v>1</v>
      </c>
      <c r="I29" s="123"/>
    </row>
    <row r="30" spans="2:9">
      <c r="B30" s="154">
        <v>16</v>
      </c>
      <c r="C30" s="102" t="s">
        <v>27</v>
      </c>
      <c r="D30" s="102" t="s">
        <v>27</v>
      </c>
      <c r="E30" s="148"/>
      <c r="F30" s="147"/>
      <c r="G30" s="147"/>
      <c r="H30" s="148"/>
      <c r="I30" s="123"/>
    </row>
    <row r="31" spans="2:9">
      <c r="B31" s="154">
        <v>17</v>
      </c>
      <c r="C31" s="102" t="s">
        <v>25</v>
      </c>
      <c r="D31" s="102" t="s">
        <v>127</v>
      </c>
      <c r="E31" s="148"/>
      <c r="F31" s="147"/>
      <c r="G31" s="147"/>
      <c r="H31" s="148"/>
      <c r="I31" s="123"/>
    </row>
    <row r="32" spans="2:9">
      <c r="B32" s="154"/>
      <c r="C32" s="102"/>
      <c r="D32" s="102" t="s">
        <v>126</v>
      </c>
      <c r="E32" s="148"/>
      <c r="F32" s="147"/>
      <c r="G32" s="147"/>
      <c r="H32" s="148">
        <v>1</v>
      </c>
      <c r="I32" s="123"/>
    </row>
    <row r="33" spans="2:9">
      <c r="B33" s="154">
        <v>18</v>
      </c>
      <c r="C33" s="102" t="s">
        <v>26</v>
      </c>
      <c r="D33" s="102" t="s">
        <v>26</v>
      </c>
      <c r="E33" s="148"/>
      <c r="F33" s="147"/>
      <c r="G33" s="147"/>
      <c r="H33" s="148"/>
      <c r="I33" s="123">
        <v>1</v>
      </c>
    </row>
    <row r="34" spans="2:9">
      <c r="B34" s="154">
        <v>19</v>
      </c>
      <c r="C34" s="102" t="s">
        <v>23</v>
      </c>
      <c r="D34" s="102" t="s">
        <v>23</v>
      </c>
      <c r="E34" s="148"/>
      <c r="F34" s="147"/>
      <c r="G34" s="147"/>
      <c r="H34" s="148"/>
      <c r="I34" s="123">
        <v>1</v>
      </c>
    </row>
    <row r="35" spans="2:9">
      <c r="B35" s="154">
        <v>20</v>
      </c>
      <c r="C35" s="102" t="s">
        <v>22</v>
      </c>
      <c r="D35" s="102" t="s">
        <v>22</v>
      </c>
      <c r="E35" s="148"/>
      <c r="F35" s="147"/>
      <c r="G35" s="147">
        <v>1</v>
      </c>
      <c r="H35" s="148"/>
      <c r="I35" s="123"/>
    </row>
    <row r="36" spans="2:9">
      <c r="B36" s="154">
        <v>21</v>
      </c>
      <c r="C36" s="102" t="s">
        <v>21</v>
      </c>
      <c r="D36" s="102" t="s">
        <v>21</v>
      </c>
      <c r="E36" s="148"/>
      <c r="F36" s="147"/>
      <c r="G36" s="147"/>
      <c r="H36" s="148"/>
      <c r="I36" s="123"/>
    </row>
    <row r="37" spans="2:9">
      <c r="B37" s="154"/>
      <c r="C37" s="156"/>
      <c r="D37" s="102" t="s">
        <v>204</v>
      </c>
      <c r="E37" s="148">
        <v>1</v>
      </c>
      <c r="F37" s="147"/>
      <c r="G37" s="147"/>
      <c r="H37" s="148"/>
      <c r="I37" s="123"/>
    </row>
    <row r="38" spans="2:9">
      <c r="B38" s="154">
        <v>22</v>
      </c>
      <c r="C38" s="102" t="s">
        <v>20</v>
      </c>
      <c r="D38" s="102" t="s">
        <v>20</v>
      </c>
      <c r="E38" s="148"/>
      <c r="F38" s="147"/>
      <c r="G38" s="147"/>
      <c r="H38" s="148">
        <v>1</v>
      </c>
      <c r="I38" s="123"/>
    </row>
    <row r="39" spans="2:9">
      <c r="B39" s="154"/>
      <c r="C39" s="156"/>
      <c r="D39" s="102" t="s">
        <v>205</v>
      </c>
      <c r="E39" s="148"/>
      <c r="F39" s="147"/>
      <c r="G39" s="147"/>
      <c r="H39" s="148"/>
      <c r="I39" s="123"/>
    </row>
    <row r="40" spans="2:9">
      <c r="B40" s="154">
        <v>23</v>
      </c>
      <c r="C40" s="102" t="s">
        <v>16</v>
      </c>
      <c r="D40" s="102" t="s">
        <v>16</v>
      </c>
      <c r="E40" s="148">
        <v>1</v>
      </c>
      <c r="F40" s="147"/>
      <c r="G40" s="147"/>
      <c r="H40" s="148"/>
      <c r="I40" s="123"/>
    </row>
    <row r="41" spans="2:9">
      <c r="B41" s="154">
        <v>24</v>
      </c>
      <c r="C41" s="102" t="s">
        <v>10</v>
      </c>
      <c r="D41" s="102" t="s">
        <v>10</v>
      </c>
      <c r="E41" s="148"/>
      <c r="F41" s="147"/>
      <c r="G41" s="147"/>
      <c r="H41" s="148"/>
      <c r="I41" s="123"/>
    </row>
    <row r="42" spans="2:9">
      <c r="B42" s="154">
        <v>25</v>
      </c>
      <c r="C42" s="102" t="s">
        <v>9</v>
      </c>
      <c r="D42" s="102" t="s">
        <v>9</v>
      </c>
      <c r="E42" s="148"/>
      <c r="F42" s="147"/>
      <c r="G42" s="147"/>
      <c r="H42" s="148">
        <v>1</v>
      </c>
      <c r="I42" s="123"/>
    </row>
    <row r="43" spans="2:9">
      <c r="B43" s="170">
        <v>26</v>
      </c>
      <c r="C43" s="171" t="s">
        <v>8</v>
      </c>
      <c r="D43" s="171" t="s">
        <v>8</v>
      </c>
      <c r="E43" s="150"/>
      <c r="F43" s="149"/>
      <c r="G43" s="149"/>
      <c r="H43" s="150"/>
      <c r="I43" s="151"/>
    </row>
    <row r="44" spans="2:9">
      <c r="B44" s="661" t="s">
        <v>131</v>
      </c>
      <c r="C44" s="662"/>
      <c r="D44" s="662"/>
      <c r="E44" s="181">
        <f t="shared" ref="E44:H44" si="0">SUM(E10:E43)</f>
        <v>9</v>
      </c>
      <c r="F44" s="181">
        <f t="shared" si="0"/>
        <v>6</v>
      </c>
      <c r="G44" s="181">
        <f t="shared" si="0"/>
        <v>5</v>
      </c>
      <c r="H44" s="181">
        <f t="shared" si="0"/>
        <v>7</v>
      </c>
      <c r="I44" s="185">
        <f>SUM(I10:I43)</f>
        <v>8</v>
      </c>
    </row>
    <row r="45" spans="2:9" ht="15.75" thickBot="1">
      <c r="B45" s="186" t="s">
        <v>139</v>
      </c>
      <c r="C45" s="157"/>
      <c r="D45" s="157"/>
      <c r="E45" s="183">
        <v>2.87</v>
      </c>
      <c r="F45" s="152">
        <v>1.92</v>
      </c>
      <c r="G45" s="183">
        <v>1.6</v>
      </c>
      <c r="H45" s="183">
        <v>2.2400000000000002</v>
      </c>
      <c r="I45" s="184">
        <v>3.17</v>
      </c>
    </row>
    <row r="46" spans="2:9" ht="15.75" thickTop="1">
      <c r="B46" s="14" t="s">
        <v>240</v>
      </c>
    </row>
  </sheetData>
  <mergeCells count="8">
    <mergeCell ref="B44:D44"/>
    <mergeCell ref="B1:I1"/>
    <mergeCell ref="B2:I2"/>
    <mergeCell ref="B3:I3"/>
    <mergeCell ref="B6:B8"/>
    <mergeCell ref="C6:C8"/>
    <mergeCell ref="D6:D8"/>
    <mergeCell ref="E6:I7"/>
  </mergeCell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1:I46"/>
  <sheetViews>
    <sheetView workbookViewId="0">
      <selection activeCell="K42" sqref="K42"/>
    </sheetView>
  </sheetViews>
  <sheetFormatPr defaultRowHeight="15"/>
  <cols>
    <col min="1" max="1" width="2" customWidth="1"/>
    <col min="2" max="2" width="6.42578125" customWidth="1"/>
    <col min="3" max="3" width="13.85546875" customWidth="1"/>
    <col min="4" max="4" width="17.5703125" customWidth="1"/>
  </cols>
  <sheetData>
    <row r="1" spans="2:9">
      <c r="B1" s="638" t="s">
        <v>220</v>
      </c>
      <c r="C1" s="638"/>
      <c r="D1" s="638"/>
      <c r="E1" s="638"/>
      <c r="F1" s="638"/>
      <c r="G1" s="638"/>
      <c r="H1" s="638"/>
      <c r="I1" s="638"/>
    </row>
    <row r="2" spans="2:9">
      <c r="B2" s="638" t="s">
        <v>140</v>
      </c>
      <c r="C2" s="638"/>
      <c r="D2" s="638"/>
      <c r="E2" s="638"/>
      <c r="F2" s="638"/>
      <c r="G2" s="638"/>
      <c r="H2" s="638"/>
      <c r="I2" s="638"/>
    </row>
    <row r="3" spans="2:9">
      <c r="B3" s="638" t="s">
        <v>249</v>
      </c>
      <c r="C3" s="638"/>
      <c r="D3" s="638"/>
      <c r="E3" s="638"/>
      <c r="F3" s="638"/>
      <c r="G3" s="638"/>
      <c r="H3" s="638"/>
      <c r="I3" s="638"/>
    </row>
    <row r="4" spans="2:9">
      <c r="B4" s="47"/>
    </row>
    <row r="5" spans="2:9" ht="15.75" thickBot="1">
      <c r="B5" s="47"/>
    </row>
    <row r="6" spans="2:9">
      <c r="B6" s="649" t="s">
        <v>35</v>
      </c>
      <c r="C6" s="652" t="s">
        <v>34</v>
      </c>
      <c r="D6" s="652" t="s">
        <v>121</v>
      </c>
      <c r="E6" s="652" t="s">
        <v>207</v>
      </c>
      <c r="F6" s="652"/>
      <c r="G6" s="652"/>
      <c r="H6" s="652"/>
      <c r="I6" s="655"/>
    </row>
    <row r="7" spans="2:9">
      <c r="B7" s="650"/>
      <c r="C7" s="653"/>
      <c r="D7" s="653"/>
      <c r="E7" s="653"/>
      <c r="F7" s="653"/>
      <c r="G7" s="653"/>
      <c r="H7" s="653"/>
      <c r="I7" s="656"/>
    </row>
    <row r="8" spans="2:9">
      <c r="B8" s="650"/>
      <c r="C8" s="653"/>
      <c r="D8" s="653"/>
      <c r="E8" s="443">
        <v>2013</v>
      </c>
      <c r="F8" s="443">
        <v>2014</v>
      </c>
      <c r="G8" s="444">
        <v>2015</v>
      </c>
      <c r="H8" s="444">
        <v>2016</v>
      </c>
      <c r="I8" s="445">
        <v>2017</v>
      </c>
    </row>
    <row r="9" spans="2:9">
      <c r="B9" s="469" t="s">
        <v>111</v>
      </c>
      <c r="C9" s="470" t="s">
        <v>117</v>
      </c>
      <c r="D9" s="470" t="s">
        <v>118</v>
      </c>
      <c r="E9" s="470" t="s">
        <v>119</v>
      </c>
      <c r="F9" s="470" t="s">
        <v>120</v>
      </c>
      <c r="G9" s="471" t="s">
        <v>112</v>
      </c>
      <c r="H9" s="472" t="s">
        <v>113</v>
      </c>
      <c r="I9" s="473" t="s">
        <v>114</v>
      </c>
    </row>
    <row r="10" spans="2:9">
      <c r="B10" s="124">
        <v>1</v>
      </c>
      <c r="C10" s="125" t="s">
        <v>14</v>
      </c>
      <c r="D10" s="125" t="s">
        <v>124</v>
      </c>
      <c r="E10" s="61">
        <v>9</v>
      </c>
      <c r="F10" s="60">
        <v>2</v>
      </c>
      <c r="G10" s="60">
        <v>7</v>
      </c>
      <c r="H10" s="61">
        <v>4</v>
      </c>
      <c r="I10" s="62">
        <v>9</v>
      </c>
    </row>
    <row r="11" spans="2:9">
      <c r="B11" s="10"/>
      <c r="C11" s="11"/>
      <c r="D11" s="11" t="s">
        <v>125</v>
      </c>
      <c r="E11" s="50">
        <v>2</v>
      </c>
      <c r="F11" s="49">
        <v>2</v>
      </c>
      <c r="G11" s="49">
        <v>3</v>
      </c>
      <c r="H11" s="50">
        <v>3</v>
      </c>
      <c r="I11" s="51">
        <v>14</v>
      </c>
    </row>
    <row r="12" spans="2:9">
      <c r="B12" s="10">
        <v>2</v>
      </c>
      <c r="C12" s="11" t="s">
        <v>13</v>
      </c>
      <c r="D12" s="11" t="s">
        <v>13</v>
      </c>
      <c r="E12" s="50">
        <v>11</v>
      </c>
      <c r="F12" s="49">
        <v>9</v>
      </c>
      <c r="G12" s="49">
        <v>4</v>
      </c>
      <c r="H12" s="50">
        <v>2</v>
      </c>
      <c r="I12" s="51">
        <v>13</v>
      </c>
    </row>
    <row r="13" spans="2:9">
      <c r="B13" s="10">
        <v>3</v>
      </c>
      <c r="C13" s="11" t="s">
        <v>12</v>
      </c>
      <c r="D13" s="11" t="s">
        <v>12</v>
      </c>
      <c r="E13" s="50">
        <v>12</v>
      </c>
      <c r="F13" s="49">
        <v>8</v>
      </c>
      <c r="G13" s="49">
        <v>4</v>
      </c>
      <c r="H13" s="50">
        <v>6</v>
      </c>
      <c r="I13" s="51">
        <v>16</v>
      </c>
    </row>
    <row r="14" spans="2:9">
      <c r="B14" s="10">
        <v>4</v>
      </c>
      <c r="C14" s="11" t="s">
        <v>33</v>
      </c>
      <c r="D14" s="11" t="s">
        <v>33</v>
      </c>
      <c r="E14" s="50">
        <v>9</v>
      </c>
      <c r="F14" s="49">
        <v>11</v>
      </c>
      <c r="G14" s="49">
        <v>3</v>
      </c>
      <c r="H14" s="50">
        <v>12</v>
      </c>
      <c r="I14" s="51">
        <v>13</v>
      </c>
    </row>
    <row r="15" spans="2:9">
      <c r="B15" s="10">
        <v>5</v>
      </c>
      <c r="C15" s="11" t="s">
        <v>32</v>
      </c>
      <c r="D15" s="11" t="s">
        <v>201</v>
      </c>
      <c r="E15" s="50">
        <v>15</v>
      </c>
      <c r="F15" s="49">
        <v>7</v>
      </c>
      <c r="G15" s="49">
        <v>4</v>
      </c>
      <c r="H15" s="50">
        <v>9</v>
      </c>
      <c r="I15" s="51">
        <v>20</v>
      </c>
    </row>
    <row r="16" spans="2:9">
      <c r="B16" s="10"/>
      <c r="C16" s="21"/>
      <c r="D16" s="11" t="s">
        <v>196</v>
      </c>
      <c r="E16" s="50">
        <v>6</v>
      </c>
      <c r="F16" s="49">
        <v>9</v>
      </c>
      <c r="G16" s="49">
        <v>4</v>
      </c>
      <c r="H16" s="50">
        <v>4</v>
      </c>
      <c r="I16" s="51">
        <v>8</v>
      </c>
    </row>
    <row r="17" spans="2:9">
      <c r="B17" s="10">
        <v>6</v>
      </c>
      <c r="C17" s="102" t="s">
        <v>30</v>
      </c>
      <c r="D17" s="102" t="s">
        <v>195</v>
      </c>
      <c r="E17" s="50">
        <v>8</v>
      </c>
      <c r="F17" s="49">
        <v>3</v>
      </c>
      <c r="G17" s="49">
        <v>4</v>
      </c>
      <c r="H17" s="50">
        <v>0</v>
      </c>
      <c r="I17" s="51">
        <v>10</v>
      </c>
    </row>
    <row r="18" spans="2:9">
      <c r="B18" s="10"/>
      <c r="C18" s="21"/>
      <c r="D18" s="102" t="s">
        <v>194</v>
      </c>
      <c r="E18" s="50">
        <v>13</v>
      </c>
      <c r="F18" s="49">
        <v>11</v>
      </c>
      <c r="G18" s="49">
        <v>1</v>
      </c>
      <c r="H18" s="50">
        <v>11</v>
      </c>
      <c r="I18" s="51">
        <v>13</v>
      </c>
    </row>
    <row r="19" spans="2:9">
      <c r="B19" s="10">
        <v>7</v>
      </c>
      <c r="C19" s="102" t="s">
        <v>31</v>
      </c>
      <c r="D19" s="102" t="s">
        <v>202</v>
      </c>
      <c r="E19" s="50">
        <v>12</v>
      </c>
      <c r="F19" s="49">
        <v>5</v>
      </c>
      <c r="G19" s="49">
        <v>3</v>
      </c>
      <c r="H19" s="50">
        <v>2</v>
      </c>
      <c r="I19" s="51">
        <v>3</v>
      </c>
    </row>
    <row r="20" spans="2:9">
      <c r="B20" s="10">
        <v>8</v>
      </c>
      <c r="C20" s="11" t="s">
        <v>18</v>
      </c>
      <c r="D20" s="11" t="s">
        <v>18</v>
      </c>
      <c r="E20" s="50">
        <v>3</v>
      </c>
      <c r="F20" s="49">
        <v>5</v>
      </c>
      <c r="G20" s="49">
        <v>3</v>
      </c>
      <c r="H20" s="50">
        <v>1</v>
      </c>
      <c r="I20" s="51">
        <v>2</v>
      </c>
    </row>
    <row r="21" spans="2:9">
      <c r="B21" s="10">
        <v>9</v>
      </c>
      <c r="C21" s="11" t="s">
        <v>11</v>
      </c>
      <c r="D21" s="11" t="s">
        <v>123</v>
      </c>
      <c r="E21" s="50">
        <v>6</v>
      </c>
      <c r="F21" s="112">
        <v>5</v>
      </c>
      <c r="G21" s="49">
        <v>5</v>
      </c>
      <c r="H21" s="50">
        <v>0</v>
      </c>
      <c r="I21" s="51">
        <v>16</v>
      </c>
    </row>
    <row r="22" spans="2:9">
      <c r="B22" s="10"/>
      <c r="C22" s="11"/>
      <c r="D22" s="11" t="s">
        <v>122</v>
      </c>
      <c r="E22" s="50">
        <v>2</v>
      </c>
      <c r="F22" s="49">
        <v>3</v>
      </c>
      <c r="G22" s="49">
        <v>1</v>
      </c>
      <c r="H22" s="50">
        <v>0</v>
      </c>
      <c r="I22" s="51">
        <v>5</v>
      </c>
    </row>
    <row r="23" spans="2:9">
      <c r="B23" s="10">
        <v>10</v>
      </c>
      <c r="C23" s="11" t="s">
        <v>15</v>
      </c>
      <c r="D23" s="11" t="s">
        <v>15</v>
      </c>
      <c r="E23" s="50">
        <v>8</v>
      </c>
      <c r="F23" s="49">
        <v>10</v>
      </c>
      <c r="G23" s="49">
        <v>2</v>
      </c>
      <c r="H23" s="50">
        <v>10</v>
      </c>
      <c r="I23" s="51">
        <v>23</v>
      </c>
    </row>
    <row r="24" spans="2:9">
      <c r="B24" s="10">
        <v>11</v>
      </c>
      <c r="C24" s="11" t="s">
        <v>17</v>
      </c>
      <c r="D24" s="11" t="s">
        <v>17</v>
      </c>
      <c r="E24" s="50">
        <v>6</v>
      </c>
      <c r="F24" s="49">
        <v>5</v>
      </c>
      <c r="G24" s="49">
        <v>4</v>
      </c>
      <c r="H24" s="50">
        <v>0</v>
      </c>
      <c r="I24" s="51">
        <v>6</v>
      </c>
    </row>
    <row r="25" spans="2:9">
      <c r="B25" s="10">
        <v>12</v>
      </c>
      <c r="C25" s="11" t="s">
        <v>19</v>
      </c>
      <c r="D25" s="11" t="s">
        <v>19</v>
      </c>
      <c r="E25" s="50">
        <v>6</v>
      </c>
      <c r="F25" s="49">
        <v>2</v>
      </c>
      <c r="G25" s="49">
        <v>1</v>
      </c>
      <c r="H25" s="50">
        <v>2</v>
      </c>
      <c r="I25" s="51">
        <v>4</v>
      </c>
    </row>
    <row r="26" spans="2:9">
      <c r="B26" s="10">
        <v>13</v>
      </c>
      <c r="C26" s="11" t="s">
        <v>24</v>
      </c>
      <c r="D26" s="11" t="s">
        <v>24</v>
      </c>
      <c r="E26" s="50">
        <v>9</v>
      </c>
      <c r="F26" s="49">
        <v>3</v>
      </c>
      <c r="G26" s="49">
        <v>7</v>
      </c>
      <c r="H26" s="50">
        <v>8</v>
      </c>
      <c r="I26" s="51">
        <v>12</v>
      </c>
    </row>
    <row r="27" spans="2:9">
      <c r="B27" s="10"/>
      <c r="C27" s="21"/>
      <c r="D27" s="102" t="s">
        <v>203</v>
      </c>
      <c r="E27" s="50">
        <v>8</v>
      </c>
      <c r="F27" s="49">
        <v>4</v>
      </c>
      <c r="G27" s="49">
        <v>3</v>
      </c>
      <c r="H27" s="50">
        <v>4</v>
      </c>
      <c r="I27" s="51">
        <v>9</v>
      </c>
    </row>
    <row r="28" spans="2:9">
      <c r="B28" s="10">
        <v>14</v>
      </c>
      <c r="C28" s="102" t="s">
        <v>29</v>
      </c>
      <c r="D28" s="102" t="s">
        <v>29</v>
      </c>
      <c r="E28" s="50">
        <v>16</v>
      </c>
      <c r="F28" s="49">
        <v>10</v>
      </c>
      <c r="G28" s="49">
        <v>7</v>
      </c>
      <c r="H28" s="50">
        <v>11</v>
      </c>
      <c r="I28" s="51">
        <v>13</v>
      </c>
    </row>
    <row r="29" spans="2:9">
      <c r="B29" s="10">
        <v>15</v>
      </c>
      <c r="C29" s="11" t="s">
        <v>28</v>
      </c>
      <c r="D29" s="11" t="s">
        <v>28</v>
      </c>
      <c r="E29" s="50">
        <v>14</v>
      </c>
      <c r="F29" s="49">
        <v>5</v>
      </c>
      <c r="G29" s="49">
        <v>10</v>
      </c>
      <c r="H29" s="50">
        <v>3</v>
      </c>
      <c r="I29" s="51">
        <v>18</v>
      </c>
    </row>
    <row r="30" spans="2:9">
      <c r="B30" s="10">
        <v>16</v>
      </c>
      <c r="C30" s="11" t="s">
        <v>27</v>
      </c>
      <c r="D30" s="11" t="s">
        <v>27</v>
      </c>
      <c r="E30" s="50">
        <v>9</v>
      </c>
      <c r="F30" s="49">
        <v>4</v>
      </c>
      <c r="G30" s="49">
        <v>1</v>
      </c>
      <c r="H30" s="50">
        <v>0</v>
      </c>
      <c r="I30" s="51">
        <v>12</v>
      </c>
    </row>
    <row r="31" spans="2:9">
      <c r="B31" s="10">
        <v>17</v>
      </c>
      <c r="C31" s="11" t="s">
        <v>25</v>
      </c>
      <c r="D31" s="11" t="s">
        <v>127</v>
      </c>
      <c r="E31" s="50">
        <v>6</v>
      </c>
      <c r="F31" s="49">
        <v>4</v>
      </c>
      <c r="G31" s="49">
        <v>3</v>
      </c>
      <c r="H31" s="50">
        <v>0</v>
      </c>
      <c r="I31" s="51">
        <v>8</v>
      </c>
    </row>
    <row r="32" spans="2:9">
      <c r="B32" s="10"/>
      <c r="C32" s="11"/>
      <c r="D32" s="11" t="s">
        <v>126</v>
      </c>
      <c r="E32" s="50">
        <v>5</v>
      </c>
      <c r="F32" s="49">
        <v>3</v>
      </c>
      <c r="G32" s="49">
        <v>6</v>
      </c>
      <c r="H32" s="50">
        <v>4</v>
      </c>
      <c r="I32" s="51">
        <v>11</v>
      </c>
    </row>
    <row r="33" spans="2:9">
      <c r="B33" s="10">
        <v>18</v>
      </c>
      <c r="C33" s="11" t="s">
        <v>26</v>
      </c>
      <c r="D33" s="11" t="s">
        <v>26</v>
      </c>
      <c r="E33" s="50">
        <v>5</v>
      </c>
      <c r="F33" s="49">
        <v>5</v>
      </c>
      <c r="G33" s="49">
        <v>5</v>
      </c>
      <c r="H33" s="50">
        <v>11</v>
      </c>
      <c r="I33" s="51">
        <v>16</v>
      </c>
    </row>
    <row r="34" spans="2:9">
      <c r="B34" s="10">
        <v>19</v>
      </c>
      <c r="C34" s="11" t="s">
        <v>23</v>
      </c>
      <c r="D34" s="11" t="s">
        <v>23</v>
      </c>
      <c r="E34" s="50">
        <v>11</v>
      </c>
      <c r="F34" s="49">
        <v>4</v>
      </c>
      <c r="G34" s="49">
        <v>2</v>
      </c>
      <c r="H34" s="50">
        <v>7</v>
      </c>
      <c r="I34" s="51">
        <v>13</v>
      </c>
    </row>
    <row r="35" spans="2:9">
      <c r="B35" s="10">
        <v>20</v>
      </c>
      <c r="C35" s="11" t="s">
        <v>22</v>
      </c>
      <c r="D35" s="11" t="s">
        <v>22</v>
      </c>
      <c r="E35" s="50">
        <v>11</v>
      </c>
      <c r="F35" s="49">
        <v>2</v>
      </c>
      <c r="G35" s="49">
        <v>6</v>
      </c>
      <c r="H35" s="50">
        <v>4</v>
      </c>
      <c r="I35" s="51">
        <v>5</v>
      </c>
    </row>
    <row r="36" spans="2:9">
      <c r="B36" s="10">
        <v>21</v>
      </c>
      <c r="C36" s="11" t="s">
        <v>21</v>
      </c>
      <c r="D36" s="11" t="s">
        <v>21</v>
      </c>
      <c r="E36" s="50">
        <v>6</v>
      </c>
      <c r="F36" s="49">
        <v>6</v>
      </c>
      <c r="G36" s="49">
        <v>2</v>
      </c>
      <c r="H36" s="50">
        <v>0</v>
      </c>
      <c r="I36" s="51">
        <v>7</v>
      </c>
    </row>
    <row r="37" spans="2:9">
      <c r="B37" s="10"/>
      <c r="C37" s="21"/>
      <c r="D37" s="102" t="s">
        <v>204</v>
      </c>
      <c r="E37" s="50">
        <v>5</v>
      </c>
      <c r="F37" s="49">
        <v>10</v>
      </c>
      <c r="G37" s="49">
        <v>5</v>
      </c>
      <c r="H37" s="50">
        <v>5</v>
      </c>
      <c r="I37" s="51">
        <v>3</v>
      </c>
    </row>
    <row r="38" spans="2:9">
      <c r="B38" s="10">
        <v>22</v>
      </c>
      <c r="C38" s="102" t="s">
        <v>20</v>
      </c>
      <c r="D38" s="102" t="s">
        <v>20</v>
      </c>
      <c r="E38" s="50">
        <v>5</v>
      </c>
      <c r="F38" s="49">
        <v>6</v>
      </c>
      <c r="G38" s="49">
        <v>1</v>
      </c>
      <c r="H38" s="50">
        <v>0</v>
      </c>
      <c r="I38" s="51">
        <v>2</v>
      </c>
    </row>
    <row r="39" spans="2:9">
      <c r="B39" s="10"/>
      <c r="C39" s="21"/>
      <c r="D39" s="102" t="s">
        <v>205</v>
      </c>
      <c r="E39" s="50">
        <v>5</v>
      </c>
      <c r="F39" s="49">
        <v>3</v>
      </c>
      <c r="G39" s="49">
        <v>2</v>
      </c>
      <c r="H39" s="50">
        <v>3</v>
      </c>
      <c r="I39" s="51">
        <v>0</v>
      </c>
    </row>
    <row r="40" spans="2:9">
      <c r="B40" s="10">
        <v>23</v>
      </c>
      <c r="C40" s="11" t="s">
        <v>16</v>
      </c>
      <c r="D40" s="11" t="s">
        <v>16</v>
      </c>
      <c r="E40" s="50">
        <v>3</v>
      </c>
      <c r="F40" s="49">
        <v>2</v>
      </c>
      <c r="G40" s="49">
        <v>1</v>
      </c>
      <c r="H40" s="50">
        <v>5</v>
      </c>
      <c r="I40" s="51">
        <v>3</v>
      </c>
    </row>
    <row r="41" spans="2:9">
      <c r="B41" s="10">
        <v>24</v>
      </c>
      <c r="C41" s="11" t="s">
        <v>10</v>
      </c>
      <c r="D41" s="11" t="s">
        <v>10</v>
      </c>
      <c r="E41" s="50">
        <v>2</v>
      </c>
      <c r="F41" s="49">
        <v>2</v>
      </c>
      <c r="G41" s="49">
        <v>3</v>
      </c>
      <c r="H41" s="50">
        <v>1</v>
      </c>
      <c r="I41" s="51">
        <v>4</v>
      </c>
    </row>
    <row r="42" spans="2:9">
      <c r="B42" s="10">
        <v>25</v>
      </c>
      <c r="C42" s="11" t="s">
        <v>9</v>
      </c>
      <c r="D42" s="11" t="s">
        <v>9</v>
      </c>
      <c r="E42" s="50">
        <v>4</v>
      </c>
      <c r="F42" s="49">
        <v>0</v>
      </c>
      <c r="G42" s="49">
        <v>0</v>
      </c>
      <c r="H42" s="50">
        <v>2</v>
      </c>
      <c r="I42" s="51">
        <v>5</v>
      </c>
    </row>
    <row r="43" spans="2:9">
      <c r="B43" s="58">
        <v>26</v>
      </c>
      <c r="C43" s="59" t="s">
        <v>8</v>
      </c>
      <c r="D43" s="59" t="s">
        <v>8</v>
      </c>
      <c r="E43" s="53">
        <v>2</v>
      </c>
      <c r="F43" s="49">
        <v>1</v>
      </c>
      <c r="G43" s="52">
        <v>3</v>
      </c>
      <c r="H43" s="53">
        <v>0</v>
      </c>
      <c r="I43" s="54">
        <v>5</v>
      </c>
    </row>
    <row r="44" spans="2:9">
      <c r="B44" s="661" t="s">
        <v>131</v>
      </c>
      <c r="C44" s="662"/>
      <c r="D44" s="662"/>
      <c r="E44" s="180">
        <f>SUM(E10:E43)</f>
        <v>254</v>
      </c>
      <c r="F44" s="181">
        <f>SUM(F10:F43)</f>
        <v>171</v>
      </c>
      <c r="G44" s="180">
        <f>SUM(G10:G43)</f>
        <v>120</v>
      </c>
      <c r="H44" s="180">
        <f>SUM(H10:H43)</f>
        <v>134</v>
      </c>
      <c r="I44" s="182">
        <f>SUM(I10:I43)</f>
        <v>321</v>
      </c>
    </row>
    <row r="45" spans="2:9" ht="15.75" thickBot="1">
      <c r="B45" s="164" t="s">
        <v>141</v>
      </c>
      <c r="C45" s="157"/>
      <c r="D45" s="157"/>
      <c r="E45" s="158">
        <f>+E44/1464523*100000</f>
        <v>17.343530965372342</v>
      </c>
      <c r="F45" s="158">
        <f>+F44/1469253*100000</f>
        <v>11.638567353614388</v>
      </c>
      <c r="G45" s="158">
        <f>+G44/1480271*100000</f>
        <v>8.1066237195756727</v>
      </c>
      <c r="H45" s="158">
        <f>+H44/1486426*100000</f>
        <v>9.0149122795214822</v>
      </c>
      <c r="I45" s="474">
        <f>321/1484816*100000</f>
        <v>21.618840314220751</v>
      </c>
    </row>
    <row r="46" spans="2:9" ht="15.75" thickTop="1">
      <c r="B46" s="14" t="s">
        <v>240</v>
      </c>
    </row>
  </sheetData>
  <mergeCells count="8">
    <mergeCell ref="B44:D44"/>
    <mergeCell ref="B1:I1"/>
    <mergeCell ref="B2:I2"/>
    <mergeCell ref="B3:I3"/>
    <mergeCell ref="B6:B8"/>
    <mergeCell ref="C6:C8"/>
    <mergeCell ref="D6:D8"/>
    <mergeCell ref="E6:I7"/>
  </mergeCells>
  <pageMargins left="0.7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1:I45"/>
  <sheetViews>
    <sheetView workbookViewId="0">
      <selection activeCell="M8" sqref="M8"/>
    </sheetView>
  </sheetViews>
  <sheetFormatPr defaultRowHeight="15"/>
  <cols>
    <col min="1" max="1" width="2.85546875" customWidth="1"/>
    <col min="2" max="2" width="5.5703125" customWidth="1"/>
    <col min="3" max="3" width="15" customWidth="1"/>
    <col min="4" max="4" width="15.28515625" customWidth="1"/>
  </cols>
  <sheetData>
    <row r="1" spans="2:9">
      <c r="B1" s="638" t="s">
        <v>221</v>
      </c>
      <c r="C1" s="638"/>
      <c r="D1" s="638"/>
      <c r="E1" s="638"/>
      <c r="F1" s="638"/>
      <c r="G1" s="638"/>
      <c r="H1" s="638"/>
      <c r="I1" s="638"/>
    </row>
    <row r="2" spans="2:9" ht="30" customHeight="1">
      <c r="B2" s="665" t="s">
        <v>142</v>
      </c>
      <c r="C2" s="638"/>
      <c r="D2" s="638"/>
      <c r="E2" s="638"/>
      <c r="F2" s="638"/>
      <c r="G2" s="638"/>
      <c r="H2" s="638"/>
      <c r="I2" s="638"/>
    </row>
    <row r="3" spans="2:9">
      <c r="B3" s="638" t="s">
        <v>249</v>
      </c>
      <c r="C3" s="638"/>
      <c r="D3" s="638"/>
      <c r="E3" s="638"/>
      <c r="F3" s="638"/>
      <c r="G3" s="638"/>
      <c r="H3" s="638"/>
      <c r="I3" s="638"/>
    </row>
    <row r="4" spans="2:9">
      <c r="B4" s="47"/>
    </row>
    <row r="5" spans="2:9" ht="15.75" thickBot="1">
      <c r="B5" s="47"/>
    </row>
    <row r="6" spans="2:9">
      <c r="B6" s="649" t="s">
        <v>35</v>
      </c>
      <c r="C6" s="652" t="s">
        <v>34</v>
      </c>
      <c r="D6" s="652" t="s">
        <v>121</v>
      </c>
      <c r="E6" s="666" t="s">
        <v>144</v>
      </c>
      <c r="F6" s="666"/>
      <c r="G6" s="666"/>
      <c r="H6" s="666"/>
      <c r="I6" s="667"/>
    </row>
    <row r="7" spans="2:9" ht="9.75" customHeight="1">
      <c r="B7" s="650"/>
      <c r="C7" s="653"/>
      <c r="D7" s="653"/>
      <c r="E7" s="668"/>
      <c r="F7" s="668"/>
      <c r="G7" s="668"/>
      <c r="H7" s="668"/>
      <c r="I7" s="669"/>
    </row>
    <row r="8" spans="2:9">
      <c r="B8" s="650"/>
      <c r="C8" s="653"/>
      <c r="D8" s="653"/>
      <c r="E8" s="443">
        <v>2013</v>
      </c>
      <c r="F8" s="443">
        <v>2014</v>
      </c>
      <c r="G8" s="444">
        <v>2015</v>
      </c>
      <c r="H8" s="444">
        <v>2016</v>
      </c>
      <c r="I8" s="445">
        <v>2017</v>
      </c>
    </row>
    <row r="9" spans="2:9" ht="16.5" customHeight="1">
      <c r="B9" s="469" t="s">
        <v>111</v>
      </c>
      <c r="C9" s="470" t="s">
        <v>117</v>
      </c>
      <c r="D9" s="470" t="s">
        <v>118</v>
      </c>
      <c r="E9" s="470" t="s">
        <v>119</v>
      </c>
      <c r="F9" s="470" t="s">
        <v>120</v>
      </c>
      <c r="G9" s="471" t="s">
        <v>112</v>
      </c>
      <c r="H9" s="472" t="s">
        <v>113</v>
      </c>
      <c r="I9" s="473" t="s">
        <v>114</v>
      </c>
    </row>
    <row r="10" spans="2:9">
      <c r="B10" s="160">
        <v>1</v>
      </c>
      <c r="C10" s="161" t="s">
        <v>14</v>
      </c>
      <c r="D10" s="161" t="s">
        <v>124</v>
      </c>
      <c r="E10" s="162">
        <v>19</v>
      </c>
      <c r="F10" s="163">
        <v>49</v>
      </c>
      <c r="G10" s="163">
        <v>92</v>
      </c>
      <c r="H10" s="162">
        <v>60</v>
      </c>
      <c r="I10" s="169">
        <v>179</v>
      </c>
    </row>
    <row r="11" spans="2:9">
      <c r="B11" s="154"/>
      <c r="C11" s="102"/>
      <c r="D11" s="102" t="s">
        <v>125</v>
      </c>
      <c r="E11" s="148">
        <v>2</v>
      </c>
      <c r="F11" s="147">
        <v>26</v>
      </c>
      <c r="G11" s="147">
        <v>37</v>
      </c>
      <c r="H11" s="148">
        <v>6</v>
      </c>
      <c r="I11" s="123">
        <v>15</v>
      </c>
    </row>
    <row r="12" spans="2:9">
      <c r="B12" s="154">
        <v>2</v>
      </c>
      <c r="C12" s="102" t="s">
        <v>13</v>
      </c>
      <c r="D12" s="102" t="s">
        <v>13</v>
      </c>
      <c r="E12" s="148">
        <v>31</v>
      </c>
      <c r="F12" s="147">
        <v>64</v>
      </c>
      <c r="G12" s="147">
        <v>100</v>
      </c>
      <c r="H12" s="148">
        <v>86</v>
      </c>
      <c r="I12" s="123">
        <v>145</v>
      </c>
    </row>
    <row r="13" spans="2:9">
      <c r="B13" s="154">
        <v>3</v>
      </c>
      <c r="C13" s="102" t="s">
        <v>12</v>
      </c>
      <c r="D13" s="102" t="s">
        <v>12</v>
      </c>
      <c r="E13" s="148">
        <v>1</v>
      </c>
      <c r="F13" s="147">
        <v>1</v>
      </c>
      <c r="G13" s="147">
        <v>12</v>
      </c>
      <c r="H13" s="148">
        <v>5</v>
      </c>
      <c r="I13" s="123">
        <v>13</v>
      </c>
    </row>
    <row r="14" spans="2:9">
      <c r="B14" s="154">
        <v>4</v>
      </c>
      <c r="C14" s="102" t="s">
        <v>33</v>
      </c>
      <c r="D14" s="102" t="s">
        <v>33</v>
      </c>
      <c r="E14" s="148">
        <v>5</v>
      </c>
      <c r="F14" s="147">
        <v>31</v>
      </c>
      <c r="G14" s="147">
        <v>101</v>
      </c>
      <c r="H14" s="148">
        <v>68</v>
      </c>
      <c r="I14" s="123">
        <v>85</v>
      </c>
    </row>
    <row r="15" spans="2:9">
      <c r="B15" s="154">
        <v>5</v>
      </c>
      <c r="C15" s="102" t="s">
        <v>32</v>
      </c>
      <c r="D15" s="102" t="s">
        <v>201</v>
      </c>
      <c r="E15" s="148">
        <v>3</v>
      </c>
      <c r="F15" s="147">
        <v>22</v>
      </c>
      <c r="G15" s="147">
        <v>8</v>
      </c>
      <c r="H15" s="148">
        <v>40</v>
      </c>
      <c r="I15" s="123">
        <v>28</v>
      </c>
    </row>
    <row r="16" spans="2:9">
      <c r="B16" s="154"/>
      <c r="C16" s="156"/>
      <c r="D16" s="102" t="s">
        <v>196</v>
      </c>
      <c r="E16" s="148">
        <v>7</v>
      </c>
      <c r="F16" s="147">
        <v>19</v>
      </c>
      <c r="G16" s="147">
        <v>71</v>
      </c>
      <c r="H16" s="148">
        <v>53</v>
      </c>
      <c r="I16" s="123">
        <v>110</v>
      </c>
    </row>
    <row r="17" spans="2:9">
      <c r="B17" s="154">
        <v>6</v>
      </c>
      <c r="C17" s="102" t="s">
        <v>30</v>
      </c>
      <c r="D17" s="102" t="s">
        <v>195</v>
      </c>
      <c r="E17" s="148">
        <v>6</v>
      </c>
      <c r="F17" s="147">
        <v>33</v>
      </c>
      <c r="G17" s="147">
        <v>49</v>
      </c>
      <c r="H17" s="148">
        <v>83</v>
      </c>
      <c r="I17" s="123">
        <v>54</v>
      </c>
    </row>
    <row r="18" spans="2:9">
      <c r="B18" s="154"/>
      <c r="C18" s="156"/>
      <c r="D18" s="102" t="s">
        <v>194</v>
      </c>
      <c r="E18" s="148">
        <v>22</v>
      </c>
      <c r="F18" s="147">
        <v>23</v>
      </c>
      <c r="G18" s="147">
        <v>107</v>
      </c>
      <c r="H18" s="148">
        <v>33</v>
      </c>
      <c r="I18" s="123">
        <v>27</v>
      </c>
    </row>
    <row r="19" spans="2:9">
      <c r="B19" s="154">
        <v>7</v>
      </c>
      <c r="C19" s="102" t="s">
        <v>31</v>
      </c>
      <c r="D19" s="102" t="s">
        <v>202</v>
      </c>
      <c r="E19" s="148">
        <v>9</v>
      </c>
      <c r="F19" s="147">
        <v>50</v>
      </c>
      <c r="G19" s="147">
        <v>97</v>
      </c>
      <c r="H19" s="148">
        <v>142</v>
      </c>
      <c r="I19" s="123">
        <v>110</v>
      </c>
    </row>
    <row r="20" spans="2:9">
      <c r="B20" s="154">
        <v>8</v>
      </c>
      <c r="C20" s="102" t="s">
        <v>18</v>
      </c>
      <c r="D20" s="102" t="s">
        <v>18</v>
      </c>
      <c r="E20" s="148">
        <v>12</v>
      </c>
      <c r="F20" s="147">
        <v>23</v>
      </c>
      <c r="G20" s="147">
        <v>146</v>
      </c>
      <c r="H20" s="148">
        <v>198</v>
      </c>
      <c r="I20" s="123">
        <v>243</v>
      </c>
    </row>
    <row r="21" spans="2:9">
      <c r="B21" s="154">
        <v>9</v>
      </c>
      <c r="C21" s="102" t="s">
        <v>11</v>
      </c>
      <c r="D21" s="102" t="s">
        <v>123</v>
      </c>
      <c r="E21" s="148">
        <v>6</v>
      </c>
      <c r="F21" s="147">
        <v>68</v>
      </c>
      <c r="G21" s="147">
        <v>64</v>
      </c>
      <c r="H21" s="148">
        <v>195</v>
      </c>
      <c r="I21" s="123">
        <v>45</v>
      </c>
    </row>
    <row r="22" spans="2:9">
      <c r="B22" s="154"/>
      <c r="C22" s="102"/>
      <c r="D22" s="102" t="s">
        <v>122</v>
      </c>
      <c r="E22" s="148">
        <v>3</v>
      </c>
      <c r="F22" s="147">
        <v>38</v>
      </c>
      <c r="G22" s="147">
        <v>91</v>
      </c>
      <c r="H22" s="148">
        <v>106</v>
      </c>
      <c r="I22" s="123">
        <v>135</v>
      </c>
    </row>
    <row r="23" spans="2:9">
      <c r="B23" s="154">
        <v>10</v>
      </c>
      <c r="C23" s="102" t="s">
        <v>15</v>
      </c>
      <c r="D23" s="102" t="s">
        <v>15</v>
      </c>
      <c r="E23" s="148">
        <v>29</v>
      </c>
      <c r="F23" s="147">
        <v>79</v>
      </c>
      <c r="G23" s="147">
        <v>86</v>
      </c>
      <c r="H23" s="148">
        <v>38</v>
      </c>
      <c r="I23" s="123">
        <v>53</v>
      </c>
    </row>
    <row r="24" spans="2:9">
      <c r="B24" s="154">
        <v>11</v>
      </c>
      <c r="C24" s="102" t="s">
        <v>17</v>
      </c>
      <c r="D24" s="102" t="s">
        <v>17</v>
      </c>
      <c r="E24" s="148">
        <v>1</v>
      </c>
      <c r="F24" s="147">
        <v>4</v>
      </c>
      <c r="G24" s="147">
        <v>38</v>
      </c>
      <c r="H24" s="148">
        <v>17</v>
      </c>
      <c r="I24" s="123">
        <v>21</v>
      </c>
    </row>
    <row r="25" spans="2:9">
      <c r="B25" s="154">
        <v>12</v>
      </c>
      <c r="C25" s="102" t="s">
        <v>19</v>
      </c>
      <c r="D25" s="102" t="s">
        <v>19</v>
      </c>
      <c r="E25" s="148">
        <v>7</v>
      </c>
      <c r="F25" s="147">
        <v>23</v>
      </c>
      <c r="G25" s="147">
        <v>112</v>
      </c>
      <c r="H25" s="148">
        <v>56</v>
      </c>
      <c r="I25" s="123">
        <v>64</v>
      </c>
    </row>
    <row r="26" spans="2:9">
      <c r="B26" s="154">
        <v>13</v>
      </c>
      <c r="C26" s="102" t="s">
        <v>24</v>
      </c>
      <c r="D26" s="102" t="s">
        <v>24</v>
      </c>
      <c r="E26" s="148">
        <v>11</v>
      </c>
      <c r="F26" s="147">
        <v>68</v>
      </c>
      <c r="G26" s="147">
        <v>136</v>
      </c>
      <c r="H26" s="148">
        <v>61</v>
      </c>
      <c r="I26" s="123">
        <v>74</v>
      </c>
    </row>
    <row r="27" spans="2:9">
      <c r="B27" s="154"/>
      <c r="C27" s="156"/>
      <c r="D27" s="102" t="s">
        <v>203</v>
      </c>
      <c r="E27" s="148">
        <v>8</v>
      </c>
      <c r="F27" s="147">
        <v>35</v>
      </c>
      <c r="G27" s="147">
        <v>50</v>
      </c>
      <c r="H27" s="148">
        <v>54</v>
      </c>
      <c r="I27" s="123">
        <v>58</v>
      </c>
    </row>
    <row r="28" spans="2:9">
      <c r="B28" s="154">
        <v>14</v>
      </c>
      <c r="C28" s="102" t="s">
        <v>29</v>
      </c>
      <c r="D28" s="102" t="s">
        <v>29</v>
      </c>
      <c r="E28" s="148">
        <v>72</v>
      </c>
      <c r="F28" s="147">
        <v>109</v>
      </c>
      <c r="G28" s="147">
        <v>144</v>
      </c>
      <c r="H28" s="148">
        <v>136</v>
      </c>
      <c r="I28" s="123">
        <v>92</v>
      </c>
    </row>
    <row r="29" spans="2:9">
      <c r="B29" s="154">
        <v>15</v>
      </c>
      <c r="C29" s="102" t="s">
        <v>28</v>
      </c>
      <c r="D29" s="102" t="s">
        <v>28</v>
      </c>
      <c r="E29" s="148">
        <v>3</v>
      </c>
      <c r="F29" s="147">
        <v>7</v>
      </c>
      <c r="G29" s="147">
        <v>34</v>
      </c>
      <c r="H29" s="148">
        <v>34</v>
      </c>
      <c r="I29" s="123">
        <v>51</v>
      </c>
    </row>
    <row r="30" spans="2:9">
      <c r="B30" s="154">
        <v>16</v>
      </c>
      <c r="C30" s="102" t="s">
        <v>27</v>
      </c>
      <c r="D30" s="102" t="s">
        <v>27</v>
      </c>
      <c r="E30" s="148">
        <v>11</v>
      </c>
      <c r="F30" s="147">
        <v>32</v>
      </c>
      <c r="G30" s="147">
        <v>63</v>
      </c>
      <c r="H30" s="148">
        <v>44</v>
      </c>
      <c r="I30" s="123">
        <v>43</v>
      </c>
    </row>
    <row r="31" spans="2:9">
      <c r="B31" s="154">
        <v>17</v>
      </c>
      <c r="C31" s="102" t="s">
        <v>25</v>
      </c>
      <c r="D31" s="102" t="s">
        <v>127</v>
      </c>
      <c r="E31" s="148">
        <v>3</v>
      </c>
      <c r="F31" s="147">
        <v>6</v>
      </c>
      <c r="G31" s="147">
        <v>10</v>
      </c>
      <c r="H31" s="148">
        <v>23</v>
      </c>
      <c r="I31" s="123">
        <v>8</v>
      </c>
    </row>
    <row r="32" spans="2:9">
      <c r="B32" s="154"/>
      <c r="C32" s="102"/>
      <c r="D32" s="102" t="s">
        <v>126</v>
      </c>
      <c r="E32" s="148">
        <v>14</v>
      </c>
      <c r="F32" s="147">
        <v>49</v>
      </c>
      <c r="G32" s="147">
        <v>69</v>
      </c>
      <c r="H32" s="148">
        <v>55</v>
      </c>
      <c r="I32" s="123">
        <v>66</v>
      </c>
    </row>
    <row r="33" spans="2:9">
      <c r="B33" s="154">
        <v>18</v>
      </c>
      <c r="C33" s="102" t="s">
        <v>26</v>
      </c>
      <c r="D33" s="102" t="s">
        <v>26</v>
      </c>
      <c r="E33" s="148">
        <v>5</v>
      </c>
      <c r="F33" s="147">
        <v>11</v>
      </c>
      <c r="G33" s="147">
        <v>25</v>
      </c>
      <c r="H33" s="148">
        <v>16</v>
      </c>
      <c r="I33" s="123">
        <v>26</v>
      </c>
    </row>
    <row r="34" spans="2:9">
      <c r="B34" s="154">
        <v>19</v>
      </c>
      <c r="C34" s="102" t="s">
        <v>23</v>
      </c>
      <c r="D34" s="102" t="s">
        <v>23</v>
      </c>
      <c r="E34" s="148">
        <v>22</v>
      </c>
      <c r="F34" s="147">
        <v>27</v>
      </c>
      <c r="G34" s="147">
        <v>47</v>
      </c>
      <c r="H34" s="148">
        <v>55</v>
      </c>
      <c r="I34" s="123">
        <v>82</v>
      </c>
    </row>
    <row r="35" spans="2:9">
      <c r="B35" s="154">
        <v>20</v>
      </c>
      <c r="C35" s="102" t="s">
        <v>22</v>
      </c>
      <c r="D35" s="102" t="s">
        <v>22</v>
      </c>
      <c r="E35" s="148">
        <v>0</v>
      </c>
      <c r="F35" s="147">
        <v>9</v>
      </c>
      <c r="G35" s="147">
        <v>44</v>
      </c>
      <c r="H35" s="148">
        <v>23</v>
      </c>
      <c r="I35" s="123">
        <v>27</v>
      </c>
    </row>
    <row r="36" spans="2:9">
      <c r="B36" s="154">
        <v>21</v>
      </c>
      <c r="C36" s="102" t="s">
        <v>21</v>
      </c>
      <c r="D36" s="102" t="s">
        <v>21</v>
      </c>
      <c r="E36" s="148">
        <v>37</v>
      </c>
      <c r="F36" s="147">
        <v>78</v>
      </c>
      <c r="G36" s="147">
        <v>426</v>
      </c>
      <c r="H36" s="148">
        <v>250</v>
      </c>
      <c r="I36" s="123">
        <v>30</v>
      </c>
    </row>
    <row r="37" spans="2:9">
      <c r="B37" s="154"/>
      <c r="C37" s="156"/>
      <c r="D37" s="102" t="s">
        <v>204</v>
      </c>
      <c r="E37" s="148">
        <v>22</v>
      </c>
      <c r="F37" s="147">
        <v>6</v>
      </c>
      <c r="G37" s="147">
        <v>26</v>
      </c>
      <c r="H37" s="148">
        <v>24</v>
      </c>
      <c r="I37" s="123">
        <v>450</v>
      </c>
    </row>
    <row r="38" spans="2:9">
      <c r="B38" s="154">
        <v>22</v>
      </c>
      <c r="C38" s="102" t="s">
        <v>20</v>
      </c>
      <c r="D38" s="102" t="s">
        <v>20</v>
      </c>
      <c r="E38" s="148">
        <v>12</v>
      </c>
      <c r="F38" s="147">
        <v>35</v>
      </c>
      <c r="G38" s="147">
        <v>41</v>
      </c>
      <c r="H38" s="148">
        <v>126</v>
      </c>
      <c r="I38" s="123">
        <v>105</v>
      </c>
    </row>
    <row r="39" spans="2:9">
      <c r="B39" s="154"/>
      <c r="C39" s="156"/>
      <c r="D39" s="102" t="s">
        <v>205</v>
      </c>
      <c r="E39" s="148">
        <v>17</v>
      </c>
      <c r="F39" s="147">
        <v>14</v>
      </c>
      <c r="G39" s="147">
        <v>17</v>
      </c>
      <c r="H39" s="148">
        <v>50</v>
      </c>
      <c r="I39" s="123">
        <v>56</v>
      </c>
    </row>
    <row r="40" spans="2:9">
      <c r="B40" s="154">
        <v>23</v>
      </c>
      <c r="C40" s="102" t="s">
        <v>16</v>
      </c>
      <c r="D40" s="102" t="s">
        <v>16</v>
      </c>
      <c r="E40" s="148">
        <v>6</v>
      </c>
      <c r="F40" s="147">
        <v>11</v>
      </c>
      <c r="G40" s="147">
        <v>17</v>
      </c>
      <c r="H40" s="148">
        <v>24</v>
      </c>
      <c r="I40" s="123">
        <v>23</v>
      </c>
    </row>
    <row r="41" spans="2:9">
      <c r="B41" s="154">
        <v>24</v>
      </c>
      <c r="C41" s="102" t="s">
        <v>10</v>
      </c>
      <c r="D41" s="102" t="s">
        <v>10</v>
      </c>
      <c r="E41" s="148">
        <v>9</v>
      </c>
      <c r="F41" s="147">
        <v>38</v>
      </c>
      <c r="G41" s="147">
        <v>150</v>
      </c>
      <c r="H41" s="148">
        <v>177</v>
      </c>
      <c r="I41" s="123">
        <v>95</v>
      </c>
    </row>
    <row r="42" spans="2:9">
      <c r="B42" s="154">
        <v>25</v>
      </c>
      <c r="C42" s="102" t="s">
        <v>9</v>
      </c>
      <c r="D42" s="102" t="s">
        <v>9</v>
      </c>
      <c r="E42" s="148">
        <v>3</v>
      </c>
      <c r="F42" s="147">
        <v>15</v>
      </c>
      <c r="G42" s="147">
        <v>32</v>
      </c>
      <c r="H42" s="148">
        <v>20</v>
      </c>
      <c r="I42" s="123">
        <v>34</v>
      </c>
    </row>
    <row r="43" spans="2:9">
      <c r="B43" s="170">
        <v>26</v>
      </c>
      <c r="C43" s="171" t="s">
        <v>8</v>
      </c>
      <c r="D43" s="171" t="s">
        <v>8</v>
      </c>
      <c r="E43" s="150">
        <v>13</v>
      </c>
      <c r="F43" s="149">
        <v>36</v>
      </c>
      <c r="G43" s="149">
        <v>48</v>
      </c>
      <c r="H43" s="150">
        <v>86</v>
      </c>
      <c r="I43" s="151">
        <v>154</v>
      </c>
    </row>
    <row r="44" spans="2:9" ht="24.75" customHeight="1" thickBot="1">
      <c r="B44" s="663" t="s">
        <v>143</v>
      </c>
      <c r="C44" s="664"/>
      <c r="D44" s="664"/>
      <c r="E44" s="179">
        <v>14</v>
      </c>
      <c r="F44" s="179">
        <v>20</v>
      </c>
      <c r="G44" s="179">
        <v>82</v>
      </c>
      <c r="H44" s="179">
        <v>74</v>
      </c>
      <c r="I44" s="475">
        <f>SUM(I10:I43)/34</f>
        <v>82.382352941176464</v>
      </c>
    </row>
    <row r="45" spans="2:9" ht="15.75" thickTop="1">
      <c r="B45" s="14" t="s">
        <v>240</v>
      </c>
    </row>
  </sheetData>
  <mergeCells count="8">
    <mergeCell ref="B44:D44"/>
    <mergeCell ref="B1:I1"/>
    <mergeCell ref="B2:I2"/>
    <mergeCell ref="B3:I3"/>
    <mergeCell ref="B6:B8"/>
    <mergeCell ref="C6:C8"/>
    <mergeCell ref="D6:D8"/>
    <mergeCell ref="E6:I7"/>
  </mergeCell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B1:J45"/>
  <sheetViews>
    <sheetView workbookViewId="0">
      <selection activeCell="K16" sqref="K16"/>
    </sheetView>
  </sheetViews>
  <sheetFormatPr defaultRowHeight="15"/>
  <cols>
    <col min="1" max="1" width="3.5703125" customWidth="1"/>
    <col min="2" max="2" width="6" customWidth="1"/>
    <col min="3" max="3" width="15.140625" customWidth="1"/>
    <col min="4" max="4" width="15.28515625" customWidth="1"/>
  </cols>
  <sheetData>
    <row r="1" spans="2:10">
      <c r="B1" s="638" t="s">
        <v>222</v>
      </c>
      <c r="C1" s="638"/>
      <c r="D1" s="638"/>
      <c r="E1" s="638"/>
      <c r="F1" s="638"/>
      <c r="G1" s="638"/>
      <c r="H1" s="638"/>
      <c r="I1" s="638"/>
    </row>
    <row r="2" spans="2:10">
      <c r="B2" s="638" t="s">
        <v>145</v>
      </c>
      <c r="C2" s="638"/>
      <c r="D2" s="638"/>
      <c r="E2" s="638"/>
      <c r="F2" s="638"/>
      <c r="G2" s="638"/>
      <c r="H2" s="638"/>
      <c r="I2" s="638"/>
    </row>
    <row r="3" spans="2:10">
      <c r="B3" s="638" t="s">
        <v>249</v>
      </c>
      <c r="C3" s="638"/>
      <c r="D3" s="638"/>
      <c r="E3" s="638"/>
      <c r="F3" s="638"/>
      <c r="G3" s="638"/>
      <c r="H3" s="638"/>
      <c r="I3" s="638"/>
    </row>
    <row r="4" spans="2:10">
      <c r="B4" s="47"/>
    </row>
    <row r="5" spans="2:10" ht="15.75" thickBot="1">
      <c r="B5" s="47"/>
    </row>
    <row r="6" spans="2:10">
      <c r="B6" s="649" t="s">
        <v>35</v>
      </c>
      <c r="C6" s="652" t="s">
        <v>34</v>
      </c>
      <c r="D6" s="652" t="s">
        <v>121</v>
      </c>
      <c r="E6" s="652" t="s">
        <v>146</v>
      </c>
      <c r="F6" s="652"/>
      <c r="G6" s="652"/>
      <c r="H6" s="652"/>
      <c r="I6" s="655"/>
    </row>
    <row r="7" spans="2:10" ht="9.75" customHeight="1">
      <c r="B7" s="650"/>
      <c r="C7" s="653"/>
      <c r="D7" s="653"/>
      <c r="E7" s="653"/>
      <c r="F7" s="653"/>
      <c r="G7" s="653"/>
      <c r="H7" s="653"/>
      <c r="I7" s="656"/>
    </row>
    <row r="8" spans="2:10">
      <c r="B8" s="651"/>
      <c r="C8" s="654"/>
      <c r="D8" s="654"/>
      <c r="E8" s="454">
        <v>2013</v>
      </c>
      <c r="F8" s="454">
        <v>2014</v>
      </c>
      <c r="G8" s="455">
        <v>2015</v>
      </c>
      <c r="H8" s="455">
        <v>2016</v>
      </c>
      <c r="I8" s="457">
        <v>2017</v>
      </c>
    </row>
    <row r="9" spans="2:10" ht="15" customHeight="1" thickBot="1">
      <c r="B9" s="449" t="s">
        <v>111</v>
      </c>
      <c r="C9" s="450" t="s">
        <v>117</v>
      </c>
      <c r="D9" s="450" t="s">
        <v>118</v>
      </c>
      <c r="E9" s="450" t="s">
        <v>119</v>
      </c>
      <c r="F9" s="450" t="s">
        <v>120</v>
      </c>
      <c r="G9" s="481" t="s">
        <v>112</v>
      </c>
      <c r="H9" s="482" t="s">
        <v>113</v>
      </c>
      <c r="I9" s="483" t="s">
        <v>114</v>
      </c>
    </row>
    <row r="10" spans="2:10">
      <c r="B10" s="160">
        <v>1</v>
      </c>
      <c r="C10" s="161" t="s">
        <v>14</v>
      </c>
      <c r="D10" s="161" t="s">
        <v>124</v>
      </c>
      <c r="E10" s="162">
        <v>3</v>
      </c>
      <c r="F10" s="163">
        <v>1</v>
      </c>
      <c r="G10" s="163">
        <v>4</v>
      </c>
      <c r="H10" s="162">
        <v>2</v>
      </c>
      <c r="I10" s="169">
        <v>2</v>
      </c>
      <c r="J10" s="118"/>
    </row>
    <row r="11" spans="2:10">
      <c r="B11" s="154"/>
      <c r="C11" s="102"/>
      <c r="D11" s="102" t="s">
        <v>125</v>
      </c>
      <c r="E11" s="148">
        <v>1</v>
      </c>
      <c r="F11" s="147">
        <v>1</v>
      </c>
      <c r="G11" s="147">
        <v>2</v>
      </c>
      <c r="H11" s="148">
        <v>1</v>
      </c>
      <c r="I11" s="123">
        <v>3</v>
      </c>
      <c r="J11" s="118"/>
    </row>
    <row r="12" spans="2:10">
      <c r="B12" s="154">
        <v>2</v>
      </c>
      <c r="C12" s="102" t="s">
        <v>13</v>
      </c>
      <c r="D12" s="102" t="s">
        <v>13</v>
      </c>
      <c r="E12" s="148">
        <v>0</v>
      </c>
      <c r="F12" s="147">
        <v>5</v>
      </c>
      <c r="G12" s="147">
        <v>2</v>
      </c>
      <c r="H12" s="148">
        <v>1</v>
      </c>
      <c r="I12" s="123">
        <v>2</v>
      </c>
      <c r="J12" s="118"/>
    </row>
    <row r="13" spans="2:10">
      <c r="B13" s="154">
        <v>3</v>
      </c>
      <c r="C13" s="102" t="s">
        <v>12</v>
      </c>
      <c r="D13" s="102" t="s">
        <v>12</v>
      </c>
      <c r="E13" s="148">
        <v>3</v>
      </c>
      <c r="F13" s="147">
        <v>1</v>
      </c>
      <c r="G13" s="147">
        <v>5</v>
      </c>
      <c r="H13" s="148">
        <v>6</v>
      </c>
      <c r="I13" s="123">
        <v>6</v>
      </c>
      <c r="J13" s="118"/>
    </row>
    <row r="14" spans="2:10">
      <c r="B14" s="154">
        <v>4</v>
      </c>
      <c r="C14" s="102" t="s">
        <v>33</v>
      </c>
      <c r="D14" s="102" t="s">
        <v>33</v>
      </c>
      <c r="E14" s="148">
        <v>2</v>
      </c>
      <c r="F14" s="147">
        <v>3</v>
      </c>
      <c r="G14" s="147">
        <v>2</v>
      </c>
      <c r="H14" s="148">
        <v>4</v>
      </c>
      <c r="I14" s="123">
        <v>8</v>
      </c>
      <c r="J14" s="118"/>
    </row>
    <row r="15" spans="2:10">
      <c r="B15" s="154">
        <v>5</v>
      </c>
      <c r="C15" s="102" t="s">
        <v>32</v>
      </c>
      <c r="D15" s="102" t="s">
        <v>201</v>
      </c>
      <c r="E15" s="148">
        <v>1</v>
      </c>
      <c r="F15" s="147">
        <v>1</v>
      </c>
      <c r="G15" s="147">
        <v>1</v>
      </c>
      <c r="H15" s="148">
        <v>5</v>
      </c>
      <c r="I15" s="123">
        <v>5</v>
      </c>
      <c r="J15" s="118"/>
    </row>
    <row r="16" spans="2:10">
      <c r="B16" s="154"/>
      <c r="C16" s="156"/>
      <c r="D16" s="102" t="s">
        <v>196</v>
      </c>
      <c r="E16" s="148">
        <v>1</v>
      </c>
      <c r="F16" s="147">
        <v>2</v>
      </c>
      <c r="G16" s="147">
        <v>1</v>
      </c>
      <c r="H16" s="148">
        <v>2</v>
      </c>
      <c r="I16" s="123">
        <v>1</v>
      </c>
      <c r="J16" s="118"/>
    </row>
    <row r="17" spans="2:10">
      <c r="B17" s="154">
        <v>6</v>
      </c>
      <c r="C17" s="102" t="s">
        <v>30</v>
      </c>
      <c r="D17" s="102" t="s">
        <v>195</v>
      </c>
      <c r="E17" s="148">
        <v>0</v>
      </c>
      <c r="F17" s="147">
        <v>1</v>
      </c>
      <c r="G17" s="147">
        <v>4</v>
      </c>
      <c r="H17" s="148">
        <v>6</v>
      </c>
      <c r="I17" s="123">
        <v>2</v>
      </c>
      <c r="J17" s="118"/>
    </row>
    <row r="18" spans="2:10">
      <c r="B18" s="154"/>
      <c r="C18" s="156"/>
      <c r="D18" s="102" t="s">
        <v>194</v>
      </c>
      <c r="E18" s="148">
        <v>6</v>
      </c>
      <c r="F18" s="147">
        <v>1</v>
      </c>
      <c r="G18" s="147">
        <v>8</v>
      </c>
      <c r="H18" s="148">
        <v>0</v>
      </c>
      <c r="I18" s="123">
        <v>1</v>
      </c>
      <c r="J18" s="118"/>
    </row>
    <row r="19" spans="2:10">
      <c r="B19" s="154">
        <v>7</v>
      </c>
      <c r="C19" s="102" t="s">
        <v>31</v>
      </c>
      <c r="D19" s="102" t="s">
        <v>202</v>
      </c>
      <c r="E19" s="148">
        <v>3</v>
      </c>
      <c r="F19" s="147">
        <v>5</v>
      </c>
      <c r="G19" s="147">
        <v>3</v>
      </c>
      <c r="H19" s="148">
        <v>5</v>
      </c>
      <c r="I19" s="123">
        <v>7</v>
      </c>
      <c r="J19" s="118"/>
    </row>
    <row r="20" spans="2:10">
      <c r="B20" s="154">
        <v>8</v>
      </c>
      <c r="C20" s="102" t="s">
        <v>18</v>
      </c>
      <c r="D20" s="102" t="s">
        <v>18</v>
      </c>
      <c r="E20" s="148">
        <v>1</v>
      </c>
      <c r="F20" s="147">
        <v>1</v>
      </c>
      <c r="G20" s="147">
        <v>2</v>
      </c>
      <c r="H20" s="148">
        <v>1</v>
      </c>
      <c r="I20" s="123">
        <v>2</v>
      </c>
      <c r="J20" s="118"/>
    </row>
    <row r="21" spans="2:10">
      <c r="B21" s="154">
        <v>9</v>
      </c>
      <c r="C21" s="102" t="s">
        <v>11</v>
      </c>
      <c r="D21" s="102" t="s">
        <v>123</v>
      </c>
      <c r="E21" s="148">
        <v>0</v>
      </c>
      <c r="F21" s="147">
        <v>1</v>
      </c>
      <c r="G21" s="147">
        <v>1</v>
      </c>
      <c r="H21" s="148">
        <v>3</v>
      </c>
      <c r="I21" s="123">
        <v>7</v>
      </c>
      <c r="J21" s="118"/>
    </row>
    <row r="22" spans="2:10">
      <c r="B22" s="154"/>
      <c r="C22" s="102"/>
      <c r="D22" s="102" t="s">
        <v>122</v>
      </c>
      <c r="E22" s="148">
        <v>4</v>
      </c>
      <c r="F22" s="147">
        <v>2</v>
      </c>
      <c r="G22" s="147">
        <v>2</v>
      </c>
      <c r="H22" s="148">
        <v>2</v>
      </c>
      <c r="I22" s="123">
        <v>2</v>
      </c>
      <c r="J22" s="118"/>
    </row>
    <row r="23" spans="2:10">
      <c r="B23" s="154">
        <v>10</v>
      </c>
      <c r="C23" s="102" t="s">
        <v>15</v>
      </c>
      <c r="D23" s="102" t="s">
        <v>15</v>
      </c>
      <c r="E23" s="148">
        <v>0</v>
      </c>
      <c r="F23" s="147">
        <v>0</v>
      </c>
      <c r="G23" s="147">
        <v>1</v>
      </c>
      <c r="H23" s="148">
        <v>2</v>
      </c>
      <c r="I23" s="123">
        <v>1</v>
      </c>
      <c r="J23" s="118"/>
    </row>
    <row r="24" spans="2:10">
      <c r="B24" s="154">
        <v>11</v>
      </c>
      <c r="C24" s="102" t="s">
        <v>17</v>
      </c>
      <c r="D24" s="102" t="s">
        <v>17</v>
      </c>
      <c r="E24" s="148">
        <v>3</v>
      </c>
      <c r="F24" s="147">
        <v>0</v>
      </c>
      <c r="G24" s="147">
        <v>1</v>
      </c>
      <c r="H24" s="148">
        <v>1</v>
      </c>
      <c r="I24" s="123">
        <v>2</v>
      </c>
      <c r="J24" s="118"/>
    </row>
    <row r="25" spans="2:10">
      <c r="B25" s="154">
        <v>12</v>
      </c>
      <c r="C25" s="102" t="s">
        <v>19</v>
      </c>
      <c r="D25" s="102" t="s">
        <v>19</v>
      </c>
      <c r="E25" s="148">
        <v>1</v>
      </c>
      <c r="F25" s="147">
        <v>4</v>
      </c>
      <c r="G25" s="147">
        <v>8</v>
      </c>
      <c r="H25" s="148">
        <v>6</v>
      </c>
      <c r="I25" s="123">
        <v>6</v>
      </c>
      <c r="J25" s="118"/>
    </row>
    <row r="26" spans="2:10">
      <c r="B26" s="154">
        <v>13</v>
      </c>
      <c r="C26" s="102" t="s">
        <v>24</v>
      </c>
      <c r="D26" s="102" t="s">
        <v>24</v>
      </c>
      <c r="E26" s="148">
        <v>6</v>
      </c>
      <c r="F26" s="147">
        <v>2</v>
      </c>
      <c r="G26" s="147">
        <v>7</v>
      </c>
      <c r="H26" s="148">
        <v>8</v>
      </c>
      <c r="I26" s="123">
        <v>14</v>
      </c>
      <c r="J26" s="118"/>
    </row>
    <row r="27" spans="2:10">
      <c r="B27" s="154"/>
      <c r="C27" s="156"/>
      <c r="D27" s="102" t="s">
        <v>203</v>
      </c>
      <c r="E27" s="148">
        <v>1</v>
      </c>
      <c r="F27" s="147">
        <v>0</v>
      </c>
      <c r="G27" s="147">
        <v>2</v>
      </c>
      <c r="H27" s="148">
        <v>5</v>
      </c>
      <c r="I27" s="123">
        <v>1</v>
      </c>
      <c r="J27" s="118"/>
    </row>
    <row r="28" spans="2:10">
      <c r="B28" s="154">
        <v>14</v>
      </c>
      <c r="C28" s="102" t="s">
        <v>29</v>
      </c>
      <c r="D28" s="102" t="s">
        <v>29</v>
      </c>
      <c r="E28" s="148">
        <v>2</v>
      </c>
      <c r="F28" s="147">
        <v>3</v>
      </c>
      <c r="G28" s="147">
        <v>4</v>
      </c>
      <c r="H28" s="148">
        <v>6</v>
      </c>
      <c r="I28" s="123">
        <v>4</v>
      </c>
      <c r="J28" s="118"/>
    </row>
    <row r="29" spans="2:10">
      <c r="B29" s="154">
        <v>15</v>
      </c>
      <c r="C29" s="102" t="s">
        <v>28</v>
      </c>
      <c r="D29" s="102" t="s">
        <v>28</v>
      </c>
      <c r="E29" s="148">
        <v>0</v>
      </c>
      <c r="F29" s="147">
        <v>2</v>
      </c>
      <c r="G29" s="147">
        <v>6</v>
      </c>
      <c r="H29" s="148">
        <v>2</v>
      </c>
      <c r="I29" s="123">
        <v>3</v>
      </c>
      <c r="J29" s="118"/>
    </row>
    <row r="30" spans="2:10">
      <c r="B30" s="154">
        <v>16</v>
      </c>
      <c r="C30" s="102" t="s">
        <v>27</v>
      </c>
      <c r="D30" s="102" t="s">
        <v>27</v>
      </c>
      <c r="E30" s="148">
        <v>1</v>
      </c>
      <c r="F30" s="147">
        <v>0</v>
      </c>
      <c r="G30" s="147">
        <v>2</v>
      </c>
      <c r="H30" s="148">
        <v>8</v>
      </c>
      <c r="I30" s="123">
        <v>3</v>
      </c>
      <c r="J30" s="118"/>
    </row>
    <row r="31" spans="2:10">
      <c r="B31" s="154">
        <v>17</v>
      </c>
      <c r="C31" s="102" t="s">
        <v>25</v>
      </c>
      <c r="D31" s="102" t="s">
        <v>127</v>
      </c>
      <c r="E31" s="148">
        <v>0</v>
      </c>
      <c r="F31" s="147">
        <v>0</v>
      </c>
      <c r="G31" s="147">
        <v>2</v>
      </c>
      <c r="H31" s="148">
        <v>0</v>
      </c>
      <c r="I31" s="123">
        <v>2</v>
      </c>
      <c r="J31" s="118"/>
    </row>
    <row r="32" spans="2:10">
      <c r="B32" s="154"/>
      <c r="C32" s="102"/>
      <c r="D32" s="102" t="s">
        <v>126</v>
      </c>
      <c r="E32" s="148">
        <v>0</v>
      </c>
      <c r="F32" s="147">
        <v>2</v>
      </c>
      <c r="G32" s="147">
        <v>0</v>
      </c>
      <c r="H32" s="148">
        <v>1</v>
      </c>
      <c r="I32" s="123">
        <v>1</v>
      </c>
      <c r="J32" s="118"/>
    </row>
    <row r="33" spans="2:10">
      <c r="B33" s="154">
        <v>18</v>
      </c>
      <c r="C33" s="102" t="s">
        <v>26</v>
      </c>
      <c r="D33" s="102" t="s">
        <v>26</v>
      </c>
      <c r="E33" s="148">
        <v>2</v>
      </c>
      <c r="F33" s="147">
        <v>1</v>
      </c>
      <c r="G33" s="147">
        <v>2</v>
      </c>
      <c r="H33" s="148">
        <v>2</v>
      </c>
      <c r="I33" s="123">
        <v>5</v>
      </c>
      <c r="J33" s="118"/>
    </row>
    <row r="34" spans="2:10">
      <c r="B34" s="154">
        <v>19</v>
      </c>
      <c r="C34" s="102" t="s">
        <v>23</v>
      </c>
      <c r="D34" s="102" t="s">
        <v>23</v>
      </c>
      <c r="E34" s="148">
        <v>0</v>
      </c>
      <c r="F34" s="147">
        <v>1</v>
      </c>
      <c r="G34" s="147">
        <v>0</v>
      </c>
      <c r="H34" s="148">
        <v>1</v>
      </c>
      <c r="I34" s="123">
        <v>1</v>
      </c>
      <c r="J34" s="118"/>
    </row>
    <row r="35" spans="2:10">
      <c r="B35" s="154">
        <v>20</v>
      </c>
      <c r="C35" s="102" t="s">
        <v>22</v>
      </c>
      <c r="D35" s="102" t="s">
        <v>22</v>
      </c>
      <c r="E35" s="148">
        <v>3</v>
      </c>
      <c r="F35" s="147">
        <v>3</v>
      </c>
      <c r="G35" s="147">
        <v>7</v>
      </c>
      <c r="H35" s="148">
        <v>4</v>
      </c>
      <c r="I35" s="123">
        <v>4</v>
      </c>
      <c r="J35" s="118"/>
    </row>
    <row r="36" spans="2:10">
      <c r="B36" s="154">
        <v>21</v>
      </c>
      <c r="C36" s="102" t="s">
        <v>21</v>
      </c>
      <c r="D36" s="102" t="s">
        <v>21</v>
      </c>
      <c r="E36" s="148">
        <v>0</v>
      </c>
      <c r="F36" s="147">
        <v>0</v>
      </c>
      <c r="G36" s="147">
        <v>2</v>
      </c>
      <c r="H36" s="148">
        <v>5</v>
      </c>
      <c r="I36" s="123">
        <v>1</v>
      </c>
      <c r="J36" s="118"/>
    </row>
    <row r="37" spans="2:10">
      <c r="B37" s="154"/>
      <c r="C37" s="156"/>
      <c r="D37" s="102" t="s">
        <v>204</v>
      </c>
      <c r="E37" s="148">
        <v>0</v>
      </c>
      <c r="F37" s="147">
        <v>1</v>
      </c>
      <c r="G37" s="147">
        <v>2</v>
      </c>
      <c r="H37" s="148">
        <v>0</v>
      </c>
      <c r="I37" s="123">
        <v>2</v>
      </c>
      <c r="J37" s="118"/>
    </row>
    <row r="38" spans="2:10">
      <c r="B38" s="154">
        <v>22</v>
      </c>
      <c r="C38" s="102" t="s">
        <v>20</v>
      </c>
      <c r="D38" s="102" t="s">
        <v>20</v>
      </c>
      <c r="E38" s="148">
        <v>2</v>
      </c>
      <c r="F38" s="147">
        <v>3</v>
      </c>
      <c r="G38" s="147">
        <v>2</v>
      </c>
      <c r="H38" s="148">
        <v>3</v>
      </c>
      <c r="I38" s="123">
        <v>7</v>
      </c>
      <c r="J38" s="118"/>
    </row>
    <row r="39" spans="2:10">
      <c r="B39" s="154"/>
      <c r="C39" s="156"/>
      <c r="D39" s="102" t="s">
        <v>205</v>
      </c>
      <c r="E39" s="148">
        <v>1</v>
      </c>
      <c r="F39" s="147">
        <v>0</v>
      </c>
      <c r="G39" s="147">
        <v>1</v>
      </c>
      <c r="H39" s="148">
        <v>0</v>
      </c>
      <c r="I39" s="123">
        <v>0</v>
      </c>
      <c r="J39" s="118"/>
    </row>
    <row r="40" spans="2:10">
      <c r="B40" s="154">
        <v>23</v>
      </c>
      <c r="C40" s="102" t="s">
        <v>16</v>
      </c>
      <c r="D40" s="102" t="s">
        <v>16</v>
      </c>
      <c r="E40" s="148">
        <v>0</v>
      </c>
      <c r="F40" s="147">
        <v>2</v>
      </c>
      <c r="G40" s="147">
        <v>4</v>
      </c>
      <c r="H40" s="148">
        <v>5</v>
      </c>
      <c r="I40" s="123">
        <v>1</v>
      </c>
      <c r="J40" s="118"/>
    </row>
    <row r="41" spans="2:10">
      <c r="B41" s="154">
        <v>24</v>
      </c>
      <c r="C41" s="102" t="s">
        <v>10</v>
      </c>
      <c r="D41" s="102" t="s">
        <v>10</v>
      </c>
      <c r="E41" s="148">
        <v>2</v>
      </c>
      <c r="F41" s="147">
        <v>6</v>
      </c>
      <c r="G41" s="147">
        <v>3</v>
      </c>
      <c r="H41" s="148">
        <v>6</v>
      </c>
      <c r="I41" s="123">
        <v>5</v>
      </c>
      <c r="J41" s="118"/>
    </row>
    <row r="42" spans="2:10">
      <c r="B42" s="154">
        <v>25</v>
      </c>
      <c r="C42" s="102" t="s">
        <v>9</v>
      </c>
      <c r="D42" s="102" t="s">
        <v>9</v>
      </c>
      <c r="E42" s="148">
        <v>6</v>
      </c>
      <c r="F42" s="147">
        <v>5</v>
      </c>
      <c r="G42" s="147">
        <v>5</v>
      </c>
      <c r="H42" s="148">
        <v>9</v>
      </c>
      <c r="I42" s="123">
        <v>8</v>
      </c>
      <c r="J42" s="118"/>
    </row>
    <row r="43" spans="2:10" ht="15.75" thickBot="1">
      <c r="B43" s="165">
        <v>26</v>
      </c>
      <c r="C43" s="166" t="s">
        <v>8</v>
      </c>
      <c r="D43" s="166" t="s">
        <v>8</v>
      </c>
      <c r="E43" s="167">
        <v>3</v>
      </c>
      <c r="F43" s="168">
        <v>1</v>
      </c>
      <c r="G43" s="168">
        <v>2</v>
      </c>
      <c r="H43" s="167">
        <v>3</v>
      </c>
      <c r="I43" s="178">
        <v>6</v>
      </c>
      <c r="J43" s="118"/>
    </row>
    <row r="44" spans="2:10" ht="15.75" thickBot="1">
      <c r="B44" s="670" t="s">
        <v>131</v>
      </c>
      <c r="C44" s="671"/>
      <c r="D44" s="671"/>
      <c r="E44" s="176">
        <f t="shared" ref="E44:H44" si="0">SUM(E10:E43)</f>
        <v>58</v>
      </c>
      <c r="F44" s="176">
        <f t="shared" si="0"/>
        <v>61</v>
      </c>
      <c r="G44" s="176">
        <f t="shared" si="0"/>
        <v>100</v>
      </c>
      <c r="H44" s="176">
        <f t="shared" si="0"/>
        <v>115</v>
      </c>
      <c r="I44" s="177">
        <f>SUM(I10:I43)</f>
        <v>125</v>
      </c>
      <c r="J44" s="118"/>
    </row>
    <row r="45" spans="2:10" ht="15.75" thickTop="1">
      <c r="B45" s="14" t="s">
        <v>240</v>
      </c>
    </row>
  </sheetData>
  <mergeCells count="8">
    <mergeCell ref="B44:D44"/>
    <mergeCell ref="B1:I1"/>
    <mergeCell ref="B2:I2"/>
    <mergeCell ref="B3:I3"/>
    <mergeCell ref="B6:B8"/>
    <mergeCell ref="C6:C8"/>
    <mergeCell ref="D6:D8"/>
    <mergeCell ref="E6:I7"/>
  </mergeCells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B1:I45"/>
  <sheetViews>
    <sheetView workbookViewId="0">
      <selection activeCell="K46" sqref="K46"/>
    </sheetView>
  </sheetViews>
  <sheetFormatPr defaultRowHeight="15"/>
  <cols>
    <col min="1" max="1" width="2" customWidth="1"/>
    <col min="2" max="2" width="5.140625" customWidth="1"/>
    <col min="3" max="3" width="14.28515625" customWidth="1"/>
    <col min="4" max="4" width="17" customWidth="1"/>
    <col min="5" max="5" width="9.5703125" bestFit="1" customWidth="1"/>
  </cols>
  <sheetData>
    <row r="1" spans="2:9">
      <c r="B1" s="638" t="s">
        <v>250</v>
      </c>
      <c r="C1" s="638"/>
      <c r="D1" s="638"/>
      <c r="E1" s="638"/>
      <c r="F1" s="638"/>
      <c r="G1" s="638"/>
      <c r="H1" s="638"/>
      <c r="I1" s="638"/>
    </row>
    <row r="2" spans="2:9" ht="27" customHeight="1">
      <c r="B2" s="674" t="s">
        <v>147</v>
      </c>
      <c r="C2" s="674"/>
      <c r="D2" s="674"/>
      <c r="E2" s="674"/>
      <c r="F2" s="674"/>
      <c r="G2" s="674"/>
      <c r="H2" s="674"/>
      <c r="I2" s="674"/>
    </row>
    <row r="3" spans="2:9">
      <c r="B3" s="638" t="s">
        <v>249</v>
      </c>
      <c r="C3" s="638"/>
      <c r="D3" s="638"/>
      <c r="E3" s="638"/>
      <c r="F3" s="638"/>
      <c r="G3" s="638"/>
      <c r="H3" s="638"/>
      <c r="I3" s="638"/>
    </row>
    <row r="4" spans="2:9" ht="15.75" thickBot="1">
      <c r="B4" s="47"/>
    </row>
    <row r="5" spans="2:9" ht="15.75" thickTop="1">
      <c r="B5" s="675" t="s">
        <v>35</v>
      </c>
      <c r="C5" s="676" t="s">
        <v>34</v>
      </c>
      <c r="D5" s="676" t="s">
        <v>121</v>
      </c>
      <c r="E5" s="676" t="s">
        <v>148</v>
      </c>
      <c r="F5" s="676"/>
      <c r="G5" s="676"/>
      <c r="H5" s="676"/>
      <c r="I5" s="677"/>
    </row>
    <row r="6" spans="2:9">
      <c r="B6" s="650"/>
      <c r="C6" s="653"/>
      <c r="D6" s="653"/>
      <c r="E6" s="653"/>
      <c r="F6" s="653"/>
      <c r="G6" s="653"/>
      <c r="H6" s="653"/>
      <c r="I6" s="656"/>
    </row>
    <row r="7" spans="2:9">
      <c r="B7" s="650"/>
      <c r="C7" s="653"/>
      <c r="D7" s="653"/>
      <c r="E7" s="443">
        <v>2013</v>
      </c>
      <c r="F7" s="443">
        <v>2014</v>
      </c>
      <c r="G7" s="444">
        <v>2015</v>
      </c>
      <c r="H7" s="444">
        <v>2016</v>
      </c>
      <c r="I7" s="445">
        <v>2017</v>
      </c>
    </row>
    <row r="8" spans="2:9" ht="15.75" thickBot="1">
      <c r="B8" s="476" t="s">
        <v>111</v>
      </c>
      <c r="C8" s="477" t="s">
        <v>117</v>
      </c>
      <c r="D8" s="477" t="s">
        <v>118</v>
      </c>
      <c r="E8" s="477" t="s">
        <v>119</v>
      </c>
      <c r="F8" s="477" t="s">
        <v>120</v>
      </c>
      <c r="G8" s="478" t="s">
        <v>112</v>
      </c>
      <c r="H8" s="479" t="s">
        <v>113</v>
      </c>
      <c r="I8" s="480" t="s">
        <v>114</v>
      </c>
    </row>
    <row r="9" spans="2:9">
      <c r="B9" s="124">
        <v>1</v>
      </c>
      <c r="C9" s="125" t="s">
        <v>14</v>
      </c>
      <c r="D9" s="125" t="s">
        <v>124</v>
      </c>
      <c r="E9" s="61">
        <v>135</v>
      </c>
      <c r="F9" s="60">
        <v>209</v>
      </c>
      <c r="G9" s="60">
        <v>197.2</v>
      </c>
      <c r="H9" s="61">
        <v>213</v>
      </c>
      <c r="I9" s="62">
        <v>139</v>
      </c>
    </row>
    <row r="10" spans="2:9">
      <c r="B10" s="10"/>
      <c r="C10" s="11"/>
      <c r="D10" s="11" t="s">
        <v>125</v>
      </c>
      <c r="E10" s="50">
        <v>64</v>
      </c>
      <c r="F10" s="49">
        <v>93</v>
      </c>
      <c r="G10" s="49">
        <v>102.9</v>
      </c>
      <c r="H10" s="50">
        <v>79</v>
      </c>
      <c r="I10" s="51">
        <v>103</v>
      </c>
    </row>
    <row r="11" spans="2:9">
      <c r="B11" s="10">
        <v>2</v>
      </c>
      <c r="C11" s="11" t="s">
        <v>13</v>
      </c>
      <c r="D11" s="11" t="s">
        <v>13</v>
      </c>
      <c r="E11" s="50">
        <v>88</v>
      </c>
      <c r="F11" s="49">
        <v>174</v>
      </c>
      <c r="G11" s="49">
        <v>152.1</v>
      </c>
      <c r="H11" s="50">
        <v>130</v>
      </c>
      <c r="I11" s="51">
        <v>157</v>
      </c>
    </row>
    <row r="12" spans="2:9">
      <c r="B12" s="10">
        <v>3</v>
      </c>
      <c r="C12" s="11" t="s">
        <v>12</v>
      </c>
      <c r="D12" s="11" t="s">
        <v>12</v>
      </c>
      <c r="E12" s="50">
        <v>55</v>
      </c>
      <c r="F12" s="49">
        <v>99</v>
      </c>
      <c r="G12" s="49">
        <v>107.9</v>
      </c>
      <c r="H12" s="50">
        <v>109</v>
      </c>
      <c r="I12" s="51">
        <v>83</v>
      </c>
    </row>
    <row r="13" spans="2:9">
      <c r="B13" s="10">
        <v>4</v>
      </c>
      <c r="C13" s="11" t="s">
        <v>33</v>
      </c>
      <c r="D13" s="11" t="s">
        <v>33</v>
      </c>
      <c r="E13" s="50">
        <v>31</v>
      </c>
      <c r="F13" s="49">
        <v>53</v>
      </c>
      <c r="G13" s="49">
        <v>55.3</v>
      </c>
      <c r="H13" s="50">
        <v>68</v>
      </c>
      <c r="I13" s="51">
        <v>63</v>
      </c>
    </row>
    <row r="14" spans="2:9">
      <c r="B14" s="10">
        <v>5</v>
      </c>
      <c r="C14" s="11" t="s">
        <v>32</v>
      </c>
      <c r="D14" s="11" t="s">
        <v>201</v>
      </c>
      <c r="E14" s="50">
        <v>71</v>
      </c>
      <c r="F14" s="49">
        <v>116</v>
      </c>
      <c r="G14" s="49">
        <v>111.6</v>
      </c>
      <c r="H14" s="50">
        <v>158</v>
      </c>
      <c r="I14" s="51">
        <v>136</v>
      </c>
    </row>
    <row r="15" spans="2:9">
      <c r="B15" s="10"/>
      <c r="C15" s="21"/>
      <c r="D15" s="11" t="s">
        <v>196</v>
      </c>
      <c r="E15" s="50">
        <v>45</v>
      </c>
      <c r="F15" s="49">
        <v>74</v>
      </c>
      <c r="G15" s="49">
        <v>74.599999999999994</v>
      </c>
      <c r="H15" s="50">
        <v>83</v>
      </c>
      <c r="I15" s="51">
        <v>106</v>
      </c>
    </row>
    <row r="16" spans="2:9">
      <c r="B16" s="10">
        <v>6</v>
      </c>
      <c r="C16" s="102" t="s">
        <v>30</v>
      </c>
      <c r="D16" s="102" t="s">
        <v>195</v>
      </c>
      <c r="E16" s="50">
        <v>80</v>
      </c>
      <c r="F16" s="49">
        <v>129</v>
      </c>
      <c r="G16" s="49">
        <v>123.2</v>
      </c>
      <c r="H16" s="50">
        <v>110</v>
      </c>
      <c r="I16" s="51">
        <v>102</v>
      </c>
    </row>
    <row r="17" spans="2:9">
      <c r="B17" s="10"/>
      <c r="C17" s="21"/>
      <c r="D17" s="102" t="s">
        <v>194</v>
      </c>
      <c r="E17" s="50">
        <v>71</v>
      </c>
      <c r="F17" s="49">
        <v>156</v>
      </c>
      <c r="G17" s="49">
        <v>133.80000000000001</v>
      </c>
      <c r="H17" s="50">
        <v>103</v>
      </c>
      <c r="I17" s="51">
        <v>91</v>
      </c>
    </row>
    <row r="18" spans="2:9">
      <c r="B18" s="10">
        <v>7</v>
      </c>
      <c r="C18" s="102" t="s">
        <v>31</v>
      </c>
      <c r="D18" s="102" t="s">
        <v>202</v>
      </c>
      <c r="E18" s="50">
        <v>60</v>
      </c>
      <c r="F18" s="49">
        <v>150</v>
      </c>
      <c r="G18" s="49">
        <v>151.5</v>
      </c>
      <c r="H18" s="50">
        <v>4</v>
      </c>
      <c r="I18" s="51">
        <v>125</v>
      </c>
    </row>
    <row r="19" spans="2:9">
      <c r="B19" s="10">
        <v>8</v>
      </c>
      <c r="C19" s="11" t="s">
        <v>18</v>
      </c>
      <c r="D19" s="11" t="s">
        <v>18</v>
      </c>
      <c r="E19" s="50">
        <v>73</v>
      </c>
      <c r="F19" s="49">
        <v>133</v>
      </c>
      <c r="G19" s="49">
        <v>136.1</v>
      </c>
      <c r="H19" s="50">
        <v>91</v>
      </c>
      <c r="I19" s="51">
        <v>144</v>
      </c>
    </row>
    <row r="20" spans="2:9">
      <c r="B20" s="10">
        <v>9</v>
      </c>
      <c r="C20" s="11" t="s">
        <v>11</v>
      </c>
      <c r="D20" s="11" t="s">
        <v>123</v>
      </c>
      <c r="E20" s="50">
        <v>50</v>
      </c>
      <c r="F20" s="49">
        <v>118</v>
      </c>
      <c r="G20" s="49">
        <v>122.7</v>
      </c>
      <c r="H20" s="50">
        <v>134</v>
      </c>
      <c r="I20" s="51">
        <v>297</v>
      </c>
    </row>
    <row r="21" spans="2:9">
      <c r="B21" s="10"/>
      <c r="C21" s="11"/>
      <c r="D21" s="11" t="s">
        <v>122</v>
      </c>
      <c r="E21" s="50">
        <v>38</v>
      </c>
      <c r="F21" s="49">
        <v>109</v>
      </c>
      <c r="G21" s="49">
        <v>115.4</v>
      </c>
      <c r="H21" s="50">
        <v>74</v>
      </c>
      <c r="I21" s="51">
        <v>77</v>
      </c>
    </row>
    <row r="22" spans="2:9">
      <c r="B22" s="10">
        <v>10</v>
      </c>
      <c r="C22" s="11" t="s">
        <v>15</v>
      </c>
      <c r="D22" s="11" t="s">
        <v>15</v>
      </c>
      <c r="E22" s="50">
        <v>147</v>
      </c>
      <c r="F22" s="49">
        <v>211</v>
      </c>
      <c r="G22" s="49">
        <v>209</v>
      </c>
      <c r="H22" s="50">
        <v>112</v>
      </c>
      <c r="I22" s="51">
        <v>209</v>
      </c>
    </row>
    <row r="23" spans="2:9">
      <c r="B23" s="10">
        <v>11</v>
      </c>
      <c r="C23" s="11" t="s">
        <v>17</v>
      </c>
      <c r="D23" s="11" t="s">
        <v>17</v>
      </c>
      <c r="E23" s="50">
        <v>34</v>
      </c>
      <c r="F23" s="49">
        <v>65</v>
      </c>
      <c r="G23" s="49">
        <v>66.599999999999994</v>
      </c>
      <c r="H23" s="50">
        <v>60</v>
      </c>
      <c r="I23" s="51">
        <v>60</v>
      </c>
    </row>
    <row r="24" spans="2:9">
      <c r="B24" s="10">
        <v>12</v>
      </c>
      <c r="C24" s="11" t="s">
        <v>19</v>
      </c>
      <c r="D24" s="11" t="s">
        <v>19</v>
      </c>
      <c r="E24" s="50">
        <v>51</v>
      </c>
      <c r="F24" s="49">
        <v>107</v>
      </c>
      <c r="G24" s="49">
        <v>82</v>
      </c>
      <c r="H24" s="50">
        <v>67</v>
      </c>
      <c r="I24" s="51">
        <v>121</v>
      </c>
    </row>
    <row r="25" spans="2:9">
      <c r="B25" s="10">
        <v>13</v>
      </c>
      <c r="C25" s="11" t="s">
        <v>24</v>
      </c>
      <c r="D25" s="11" t="s">
        <v>24</v>
      </c>
      <c r="E25" s="50">
        <v>67</v>
      </c>
      <c r="F25" s="49">
        <v>141</v>
      </c>
      <c r="G25" s="49">
        <v>114.1</v>
      </c>
      <c r="H25" s="50">
        <v>81</v>
      </c>
      <c r="I25" s="51">
        <v>64</v>
      </c>
    </row>
    <row r="26" spans="2:9">
      <c r="B26" s="10"/>
      <c r="C26" s="21"/>
      <c r="D26" s="102" t="s">
        <v>203</v>
      </c>
      <c r="E26" s="50">
        <v>66</v>
      </c>
      <c r="F26" s="49">
        <v>118</v>
      </c>
      <c r="G26" s="49">
        <v>112.9</v>
      </c>
      <c r="H26" s="50">
        <v>94</v>
      </c>
      <c r="I26" s="51">
        <v>125</v>
      </c>
    </row>
    <row r="27" spans="2:9">
      <c r="B27" s="10">
        <v>14</v>
      </c>
      <c r="C27" s="102" t="s">
        <v>29</v>
      </c>
      <c r="D27" s="102" t="s">
        <v>29</v>
      </c>
      <c r="E27" s="50">
        <v>44</v>
      </c>
      <c r="F27" s="49">
        <v>79</v>
      </c>
      <c r="G27" s="49">
        <v>98.2</v>
      </c>
      <c r="H27" s="50">
        <v>79</v>
      </c>
      <c r="I27" s="51">
        <v>99</v>
      </c>
    </row>
    <row r="28" spans="2:9">
      <c r="B28" s="10">
        <v>15</v>
      </c>
      <c r="C28" s="11" t="s">
        <v>28</v>
      </c>
      <c r="D28" s="11" t="s">
        <v>28</v>
      </c>
      <c r="E28" s="50">
        <v>68</v>
      </c>
      <c r="F28" s="49">
        <v>115</v>
      </c>
      <c r="G28" s="49">
        <v>115.2</v>
      </c>
      <c r="H28" s="50">
        <v>167</v>
      </c>
      <c r="I28" s="51">
        <v>210</v>
      </c>
    </row>
    <row r="29" spans="2:9">
      <c r="B29" s="10">
        <v>16</v>
      </c>
      <c r="C29" s="11" t="s">
        <v>27</v>
      </c>
      <c r="D29" s="11" t="s">
        <v>27</v>
      </c>
      <c r="E29" s="50">
        <v>73</v>
      </c>
      <c r="F29" s="49">
        <v>161</v>
      </c>
      <c r="G29" s="49">
        <v>160.30000000000001</v>
      </c>
      <c r="H29" s="50">
        <v>234</v>
      </c>
      <c r="I29" s="51">
        <v>194</v>
      </c>
    </row>
    <row r="30" spans="2:9">
      <c r="B30" s="10">
        <v>17</v>
      </c>
      <c r="C30" s="11" t="s">
        <v>25</v>
      </c>
      <c r="D30" s="11" t="s">
        <v>127</v>
      </c>
      <c r="E30" s="50">
        <v>189</v>
      </c>
      <c r="F30" s="49">
        <v>307</v>
      </c>
      <c r="G30" s="49">
        <v>304.10000000000002</v>
      </c>
      <c r="H30" s="50">
        <v>272</v>
      </c>
      <c r="I30" s="51">
        <v>178</v>
      </c>
    </row>
    <row r="31" spans="2:9">
      <c r="B31" s="10"/>
      <c r="C31" s="11"/>
      <c r="D31" s="11" t="s">
        <v>126</v>
      </c>
      <c r="E31" s="50">
        <v>82</v>
      </c>
      <c r="F31" s="49">
        <v>160</v>
      </c>
      <c r="G31" s="49">
        <v>96.5</v>
      </c>
      <c r="H31" s="50">
        <v>202</v>
      </c>
      <c r="I31" s="51">
        <v>158</v>
      </c>
    </row>
    <row r="32" spans="2:9">
      <c r="B32" s="10">
        <v>18</v>
      </c>
      <c r="C32" s="11" t="s">
        <v>26</v>
      </c>
      <c r="D32" s="11" t="s">
        <v>26</v>
      </c>
      <c r="E32" s="50">
        <v>78</v>
      </c>
      <c r="F32" s="49">
        <v>190</v>
      </c>
      <c r="G32" s="49">
        <v>237.4</v>
      </c>
      <c r="H32" s="50">
        <v>222</v>
      </c>
      <c r="I32" s="51">
        <v>272</v>
      </c>
    </row>
    <row r="33" spans="2:9">
      <c r="B33" s="10">
        <v>19</v>
      </c>
      <c r="C33" s="11" t="s">
        <v>23</v>
      </c>
      <c r="D33" s="11" t="s">
        <v>23</v>
      </c>
      <c r="E33" s="50">
        <v>52</v>
      </c>
      <c r="F33" s="49">
        <v>107</v>
      </c>
      <c r="G33" s="49">
        <v>112.9</v>
      </c>
      <c r="H33" s="50">
        <v>111</v>
      </c>
      <c r="I33" s="51">
        <v>112</v>
      </c>
    </row>
    <row r="34" spans="2:9">
      <c r="B34" s="10">
        <v>20</v>
      </c>
      <c r="C34" s="11" t="s">
        <v>22</v>
      </c>
      <c r="D34" s="11" t="s">
        <v>22</v>
      </c>
      <c r="E34" s="50">
        <v>67</v>
      </c>
      <c r="F34" s="49">
        <v>183</v>
      </c>
      <c r="G34" s="49">
        <v>126</v>
      </c>
      <c r="H34" s="50">
        <v>104</v>
      </c>
      <c r="I34" s="51">
        <v>118</v>
      </c>
    </row>
    <row r="35" spans="2:9">
      <c r="B35" s="10">
        <v>21</v>
      </c>
      <c r="C35" s="11" t="s">
        <v>21</v>
      </c>
      <c r="D35" s="11" t="s">
        <v>21</v>
      </c>
      <c r="E35" s="50">
        <v>81</v>
      </c>
      <c r="F35" s="49">
        <v>123</v>
      </c>
      <c r="G35" s="49">
        <v>141.9</v>
      </c>
      <c r="H35" s="50">
        <v>233</v>
      </c>
      <c r="I35" s="51">
        <v>162</v>
      </c>
    </row>
    <row r="36" spans="2:9">
      <c r="B36" s="10"/>
      <c r="C36" s="21"/>
      <c r="D36" s="102" t="s">
        <v>204</v>
      </c>
      <c r="E36" s="50">
        <v>80</v>
      </c>
      <c r="F36" s="49">
        <v>154</v>
      </c>
      <c r="G36" s="49">
        <v>158</v>
      </c>
      <c r="H36" s="50">
        <v>129</v>
      </c>
      <c r="I36" s="51">
        <v>338</v>
      </c>
    </row>
    <row r="37" spans="2:9">
      <c r="B37" s="10">
        <v>22</v>
      </c>
      <c r="C37" s="102" t="s">
        <v>20</v>
      </c>
      <c r="D37" s="102" t="s">
        <v>20</v>
      </c>
      <c r="E37" s="50">
        <v>69</v>
      </c>
      <c r="F37" s="49">
        <v>119</v>
      </c>
      <c r="G37" s="49">
        <v>106.7</v>
      </c>
      <c r="H37" s="50">
        <v>90</v>
      </c>
      <c r="I37" s="51">
        <v>102</v>
      </c>
    </row>
    <row r="38" spans="2:9">
      <c r="B38" s="10"/>
      <c r="C38" s="21"/>
      <c r="D38" s="102" t="s">
        <v>205</v>
      </c>
      <c r="E38" s="50">
        <v>62</v>
      </c>
      <c r="F38" s="49">
        <v>107</v>
      </c>
      <c r="G38" s="49">
        <v>70.5</v>
      </c>
      <c r="H38" s="50">
        <v>73</v>
      </c>
      <c r="I38" s="51">
        <v>98</v>
      </c>
    </row>
    <row r="39" spans="2:9">
      <c r="B39" s="10">
        <v>23</v>
      </c>
      <c r="C39" s="11" t="s">
        <v>16</v>
      </c>
      <c r="D39" s="11" t="s">
        <v>16</v>
      </c>
      <c r="E39" s="50">
        <v>78</v>
      </c>
      <c r="F39" s="49">
        <v>111</v>
      </c>
      <c r="G39" s="49">
        <v>102.4</v>
      </c>
      <c r="H39" s="50">
        <v>111</v>
      </c>
      <c r="I39" s="51">
        <v>112</v>
      </c>
    </row>
    <row r="40" spans="2:9">
      <c r="B40" s="10">
        <v>24</v>
      </c>
      <c r="C40" s="11" t="s">
        <v>10</v>
      </c>
      <c r="D40" s="11" t="s">
        <v>10</v>
      </c>
      <c r="E40" s="50">
        <v>53</v>
      </c>
      <c r="F40" s="49">
        <v>97</v>
      </c>
      <c r="G40" s="49">
        <v>95.8</v>
      </c>
      <c r="H40" s="50">
        <v>101</v>
      </c>
      <c r="I40" s="51">
        <v>110</v>
      </c>
    </row>
    <row r="41" spans="2:9">
      <c r="B41" s="10">
        <v>25</v>
      </c>
      <c r="C41" s="11" t="s">
        <v>9</v>
      </c>
      <c r="D41" s="11" t="s">
        <v>9</v>
      </c>
      <c r="E41" s="50">
        <v>78</v>
      </c>
      <c r="F41" s="49">
        <v>136</v>
      </c>
      <c r="G41" s="49">
        <v>72.900000000000006</v>
      </c>
      <c r="H41" s="50">
        <v>57</v>
      </c>
      <c r="I41" s="51">
        <v>66</v>
      </c>
    </row>
    <row r="42" spans="2:9" ht="15.75" thickBot="1">
      <c r="B42" s="12">
        <v>26</v>
      </c>
      <c r="C42" s="13" t="s">
        <v>8</v>
      </c>
      <c r="D42" s="13" t="s">
        <v>8</v>
      </c>
      <c r="E42" s="107">
        <v>62</v>
      </c>
      <c r="F42" s="106">
        <v>106</v>
      </c>
      <c r="G42" s="168">
        <v>99.5</v>
      </c>
      <c r="H42" s="107">
        <v>70</v>
      </c>
      <c r="I42" s="108">
        <v>59</v>
      </c>
    </row>
    <row r="43" spans="2:9" ht="15.75" thickBot="1">
      <c r="B43" s="672" t="s">
        <v>149</v>
      </c>
      <c r="C43" s="673"/>
      <c r="D43" s="673"/>
      <c r="E43" s="172">
        <v>71.82352941176471</v>
      </c>
      <c r="F43" s="172">
        <v>132.64705882352942</v>
      </c>
      <c r="G43" s="172">
        <v>122.57941176470588</v>
      </c>
      <c r="H43" s="172">
        <v>118.38235294117646</v>
      </c>
      <c r="I43" s="175">
        <f>SUM(I9:I42)/34</f>
        <v>135</v>
      </c>
    </row>
    <row r="44" spans="2:9" ht="15.75" thickTop="1">
      <c r="B44" s="14" t="s">
        <v>240</v>
      </c>
    </row>
    <row r="45" spans="2:9">
      <c r="E45" s="3"/>
      <c r="F45" s="3"/>
      <c r="G45" s="3"/>
      <c r="H45" s="3"/>
      <c r="I45" s="3"/>
    </row>
  </sheetData>
  <mergeCells count="8">
    <mergeCell ref="B43:D43"/>
    <mergeCell ref="B1:I1"/>
    <mergeCell ref="B2:I2"/>
    <mergeCell ref="B3:I3"/>
    <mergeCell ref="B5:B7"/>
    <mergeCell ref="C5:C7"/>
    <mergeCell ref="D5:D7"/>
    <mergeCell ref="E5:I6"/>
  </mergeCell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B1:J45"/>
  <sheetViews>
    <sheetView workbookViewId="0">
      <selection activeCell="L18" sqref="L18"/>
    </sheetView>
  </sheetViews>
  <sheetFormatPr defaultRowHeight="15"/>
  <cols>
    <col min="1" max="1" width="2.140625" customWidth="1"/>
    <col min="2" max="2" width="6" customWidth="1"/>
    <col min="3" max="3" width="14.42578125" customWidth="1"/>
    <col min="4" max="4" width="17.42578125" customWidth="1"/>
  </cols>
  <sheetData>
    <row r="1" spans="2:10">
      <c r="B1" s="638" t="s">
        <v>223</v>
      </c>
      <c r="C1" s="638"/>
      <c r="D1" s="638"/>
      <c r="E1" s="638"/>
      <c r="F1" s="638"/>
      <c r="G1" s="638"/>
      <c r="H1" s="638"/>
      <c r="I1" s="638"/>
    </row>
    <row r="2" spans="2:10">
      <c r="B2" s="638" t="s">
        <v>151</v>
      </c>
      <c r="C2" s="638"/>
      <c r="D2" s="638"/>
      <c r="E2" s="638"/>
      <c r="F2" s="638"/>
      <c r="G2" s="638"/>
      <c r="H2" s="638"/>
      <c r="I2" s="638"/>
    </row>
    <row r="3" spans="2:10">
      <c r="B3" s="638" t="s">
        <v>249</v>
      </c>
      <c r="C3" s="638"/>
      <c r="D3" s="638"/>
      <c r="E3" s="638"/>
      <c r="F3" s="638"/>
      <c r="G3" s="638"/>
      <c r="H3" s="638"/>
      <c r="I3" s="638"/>
    </row>
    <row r="4" spans="2:10">
      <c r="B4" s="47"/>
    </row>
    <row r="5" spans="2:10" ht="15.75" thickBot="1">
      <c r="B5" s="47"/>
    </row>
    <row r="6" spans="2:10" ht="15.75" thickTop="1">
      <c r="B6" s="675" t="s">
        <v>35</v>
      </c>
      <c r="C6" s="676" t="s">
        <v>34</v>
      </c>
      <c r="D6" s="676" t="s">
        <v>121</v>
      </c>
      <c r="E6" s="676" t="s">
        <v>150</v>
      </c>
      <c r="F6" s="676"/>
      <c r="G6" s="676"/>
      <c r="H6" s="676"/>
      <c r="I6" s="677"/>
    </row>
    <row r="7" spans="2:10">
      <c r="B7" s="650"/>
      <c r="C7" s="653"/>
      <c r="D7" s="653"/>
      <c r="E7" s="653"/>
      <c r="F7" s="653"/>
      <c r="G7" s="653"/>
      <c r="H7" s="653"/>
      <c r="I7" s="656"/>
    </row>
    <row r="8" spans="2:10">
      <c r="B8" s="650"/>
      <c r="C8" s="653"/>
      <c r="D8" s="653"/>
      <c r="E8" s="443">
        <v>2013</v>
      </c>
      <c r="F8" s="443">
        <v>2014</v>
      </c>
      <c r="G8" s="444">
        <v>2015</v>
      </c>
      <c r="H8" s="444">
        <v>2016</v>
      </c>
      <c r="I8" s="445">
        <v>2017</v>
      </c>
    </row>
    <row r="9" spans="2:10" ht="16.5" customHeight="1" thickBot="1">
      <c r="B9" s="449" t="s">
        <v>111</v>
      </c>
      <c r="C9" s="450" t="s">
        <v>117</v>
      </c>
      <c r="D9" s="450" t="s">
        <v>118</v>
      </c>
      <c r="E9" s="450" t="s">
        <v>119</v>
      </c>
      <c r="F9" s="450" t="s">
        <v>120</v>
      </c>
      <c r="G9" s="481" t="s">
        <v>112</v>
      </c>
      <c r="H9" s="482" t="s">
        <v>113</v>
      </c>
      <c r="I9" s="483" t="s">
        <v>114</v>
      </c>
    </row>
    <row r="10" spans="2:10">
      <c r="B10" s="160">
        <v>1</v>
      </c>
      <c r="C10" s="161" t="s">
        <v>14</v>
      </c>
      <c r="D10" s="161" t="s">
        <v>124</v>
      </c>
      <c r="E10" s="162">
        <v>17</v>
      </c>
      <c r="F10" s="163">
        <v>11</v>
      </c>
      <c r="G10" s="163">
        <v>12</v>
      </c>
      <c r="H10" s="162">
        <v>20</v>
      </c>
      <c r="I10" s="169">
        <v>3</v>
      </c>
    </row>
    <row r="11" spans="2:10">
      <c r="B11" s="154"/>
      <c r="C11" s="102"/>
      <c r="D11" s="102" t="s">
        <v>125</v>
      </c>
      <c r="E11" s="148">
        <v>11</v>
      </c>
      <c r="F11" s="147">
        <v>15</v>
      </c>
      <c r="G11" s="147">
        <v>12</v>
      </c>
      <c r="H11" s="148">
        <v>36</v>
      </c>
      <c r="I11" s="123">
        <v>5</v>
      </c>
    </row>
    <row r="12" spans="2:10">
      <c r="B12" s="154">
        <v>2</v>
      </c>
      <c r="C12" s="102" t="s">
        <v>13</v>
      </c>
      <c r="D12" s="102" t="s">
        <v>13</v>
      </c>
      <c r="E12" s="148">
        <v>13</v>
      </c>
      <c r="F12" s="147">
        <v>7</v>
      </c>
      <c r="G12" s="147">
        <v>4</v>
      </c>
      <c r="H12" s="148">
        <v>13</v>
      </c>
      <c r="I12" s="123">
        <v>3</v>
      </c>
    </row>
    <row r="13" spans="2:10">
      <c r="B13" s="154">
        <v>3</v>
      </c>
      <c r="C13" s="102" t="s">
        <v>12</v>
      </c>
      <c r="D13" s="102" t="s">
        <v>12</v>
      </c>
      <c r="E13" s="148">
        <v>19</v>
      </c>
      <c r="F13" s="147">
        <v>20</v>
      </c>
      <c r="G13" s="147">
        <v>20</v>
      </c>
      <c r="H13" s="148">
        <v>25</v>
      </c>
      <c r="I13" s="123">
        <v>1</v>
      </c>
      <c r="J13" s="118"/>
    </row>
    <row r="14" spans="2:10">
      <c r="B14" s="154">
        <v>4</v>
      </c>
      <c r="C14" s="102" t="s">
        <v>33</v>
      </c>
      <c r="D14" s="102" t="s">
        <v>33</v>
      </c>
      <c r="E14" s="148">
        <v>11</v>
      </c>
      <c r="F14" s="147">
        <v>4</v>
      </c>
      <c r="G14" s="147">
        <v>21</v>
      </c>
      <c r="H14" s="148">
        <v>16</v>
      </c>
      <c r="I14" s="123">
        <v>5</v>
      </c>
      <c r="J14" s="118"/>
    </row>
    <row r="15" spans="2:10">
      <c r="B15" s="154">
        <v>5</v>
      </c>
      <c r="C15" s="102" t="s">
        <v>32</v>
      </c>
      <c r="D15" s="102" t="s">
        <v>201</v>
      </c>
      <c r="E15" s="148">
        <v>6</v>
      </c>
      <c r="F15" s="147">
        <v>5</v>
      </c>
      <c r="G15" s="147">
        <v>9</v>
      </c>
      <c r="H15" s="148">
        <v>13</v>
      </c>
      <c r="I15" s="123">
        <v>1</v>
      </c>
      <c r="J15" s="118"/>
    </row>
    <row r="16" spans="2:10">
      <c r="B16" s="154"/>
      <c r="C16" s="156"/>
      <c r="D16" s="102" t="s">
        <v>196</v>
      </c>
      <c r="E16" s="148">
        <v>5</v>
      </c>
      <c r="F16" s="147">
        <v>5</v>
      </c>
      <c r="G16" s="147">
        <v>9</v>
      </c>
      <c r="H16" s="148">
        <v>8</v>
      </c>
      <c r="I16" s="123">
        <v>5</v>
      </c>
      <c r="J16" s="118"/>
    </row>
    <row r="17" spans="2:10">
      <c r="B17" s="154">
        <v>6</v>
      </c>
      <c r="C17" s="102" t="s">
        <v>30</v>
      </c>
      <c r="D17" s="102" t="s">
        <v>195</v>
      </c>
      <c r="E17" s="148">
        <v>8</v>
      </c>
      <c r="F17" s="147">
        <v>10</v>
      </c>
      <c r="G17" s="147">
        <v>33</v>
      </c>
      <c r="H17" s="148">
        <v>10</v>
      </c>
      <c r="I17" s="123">
        <v>3</v>
      </c>
      <c r="J17" s="118"/>
    </row>
    <row r="18" spans="2:10">
      <c r="B18" s="154"/>
      <c r="C18" s="156"/>
      <c r="D18" s="102" t="s">
        <v>194</v>
      </c>
      <c r="E18" s="148">
        <v>5</v>
      </c>
      <c r="F18" s="147">
        <v>9</v>
      </c>
      <c r="G18" s="147">
        <v>25</v>
      </c>
      <c r="H18" s="148">
        <v>17</v>
      </c>
      <c r="I18" s="123">
        <v>0</v>
      </c>
      <c r="J18" s="118"/>
    </row>
    <row r="19" spans="2:10">
      <c r="B19" s="154">
        <v>7</v>
      </c>
      <c r="C19" s="102" t="s">
        <v>31</v>
      </c>
      <c r="D19" s="102" t="s">
        <v>202</v>
      </c>
      <c r="E19" s="148">
        <v>11</v>
      </c>
      <c r="F19" s="147">
        <v>18</v>
      </c>
      <c r="G19" s="147">
        <v>22</v>
      </c>
      <c r="H19" s="148">
        <v>17</v>
      </c>
      <c r="I19" s="123">
        <v>0</v>
      </c>
      <c r="J19" s="118"/>
    </row>
    <row r="20" spans="2:10">
      <c r="B20" s="154">
        <v>8</v>
      </c>
      <c r="C20" s="102" t="s">
        <v>18</v>
      </c>
      <c r="D20" s="102" t="s">
        <v>18</v>
      </c>
      <c r="E20" s="148">
        <v>5</v>
      </c>
      <c r="F20" s="147">
        <v>2</v>
      </c>
      <c r="G20" s="147">
        <v>13</v>
      </c>
      <c r="H20" s="148">
        <v>7</v>
      </c>
      <c r="I20" s="123">
        <v>0</v>
      </c>
      <c r="J20" s="118"/>
    </row>
    <row r="21" spans="2:10">
      <c r="B21" s="154">
        <v>9</v>
      </c>
      <c r="C21" s="102" t="s">
        <v>11</v>
      </c>
      <c r="D21" s="102" t="s">
        <v>123</v>
      </c>
      <c r="E21" s="148">
        <v>9</v>
      </c>
      <c r="F21" s="147">
        <v>13</v>
      </c>
      <c r="G21" s="147">
        <v>5</v>
      </c>
      <c r="H21" s="148">
        <v>30</v>
      </c>
      <c r="I21" s="123">
        <v>2</v>
      </c>
      <c r="J21" s="118"/>
    </row>
    <row r="22" spans="2:10">
      <c r="B22" s="154"/>
      <c r="C22" s="102"/>
      <c r="D22" s="102" t="s">
        <v>122</v>
      </c>
      <c r="E22" s="148">
        <v>6</v>
      </c>
      <c r="F22" s="147">
        <v>4</v>
      </c>
      <c r="G22" s="147">
        <v>2</v>
      </c>
      <c r="H22" s="148">
        <v>29</v>
      </c>
      <c r="I22" s="123">
        <v>0</v>
      </c>
      <c r="J22" s="118"/>
    </row>
    <row r="23" spans="2:10">
      <c r="B23" s="154">
        <v>10</v>
      </c>
      <c r="C23" s="102" t="s">
        <v>15</v>
      </c>
      <c r="D23" s="102" t="s">
        <v>15</v>
      </c>
      <c r="E23" s="148">
        <v>7</v>
      </c>
      <c r="F23" s="147">
        <v>7</v>
      </c>
      <c r="G23" s="147">
        <v>11</v>
      </c>
      <c r="H23" s="148">
        <v>19</v>
      </c>
      <c r="I23" s="123">
        <v>3</v>
      </c>
      <c r="J23" s="118"/>
    </row>
    <row r="24" spans="2:10">
      <c r="B24" s="154">
        <v>11</v>
      </c>
      <c r="C24" s="102" t="s">
        <v>17</v>
      </c>
      <c r="D24" s="102" t="s">
        <v>17</v>
      </c>
      <c r="E24" s="148">
        <v>1</v>
      </c>
      <c r="F24" s="147">
        <v>7</v>
      </c>
      <c r="G24" s="147">
        <v>4</v>
      </c>
      <c r="H24" s="148">
        <v>7</v>
      </c>
      <c r="I24" s="123">
        <v>2</v>
      </c>
      <c r="J24" s="118"/>
    </row>
    <row r="25" spans="2:10">
      <c r="B25" s="154">
        <v>12</v>
      </c>
      <c r="C25" s="102" t="s">
        <v>19</v>
      </c>
      <c r="D25" s="102" t="s">
        <v>19</v>
      </c>
      <c r="E25" s="148">
        <v>11</v>
      </c>
      <c r="F25" s="147">
        <v>11</v>
      </c>
      <c r="G25" s="147">
        <v>35</v>
      </c>
      <c r="H25" s="148">
        <v>28</v>
      </c>
      <c r="I25" s="123">
        <v>5</v>
      </c>
      <c r="J25" s="118"/>
    </row>
    <row r="26" spans="2:10">
      <c r="B26" s="154">
        <v>13</v>
      </c>
      <c r="C26" s="102" t="s">
        <v>24</v>
      </c>
      <c r="D26" s="102" t="s">
        <v>24</v>
      </c>
      <c r="E26" s="148">
        <v>5</v>
      </c>
      <c r="F26" s="147">
        <v>3</v>
      </c>
      <c r="G26" s="147">
        <v>26</v>
      </c>
      <c r="H26" s="148">
        <v>26</v>
      </c>
      <c r="I26" s="123">
        <v>3</v>
      </c>
      <c r="J26" s="118"/>
    </row>
    <row r="27" spans="2:10">
      <c r="B27" s="154"/>
      <c r="C27" s="156"/>
      <c r="D27" s="102" t="s">
        <v>203</v>
      </c>
      <c r="E27" s="148">
        <v>15</v>
      </c>
      <c r="F27" s="147">
        <v>3</v>
      </c>
      <c r="G27" s="147">
        <v>10</v>
      </c>
      <c r="H27" s="148">
        <v>24</v>
      </c>
      <c r="I27" s="123">
        <v>3</v>
      </c>
      <c r="J27" s="118"/>
    </row>
    <row r="28" spans="2:10">
      <c r="B28" s="154">
        <v>14</v>
      </c>
      <c r="C28" s="102" t="s">
        <v>29</v>
      </c>
      <c r="D28" s="102" t="s">
        <v>29</v>
      </c>
      <c r="E28" s="148">
        <v>5</v>
      </c>
      <c r="F28" s="147">
        <v>5</v>
      </c>
      <c r="G28" s="147">
        <v>17</v>
      </c>
      <c r="H28" s="148">
        <v>34</v>
      </c>
      <c r="I28" s="123">
        <v>4</v>
      </c>
      <c r="J28" s="118"/>
    </row>
    <row r="29" spans="2:10">
      <c r="B29" s="154">
        <v>15</v>
      </c>
      <c r="C29" s="102" t="s">
        <v>28</v>
      </c>
      <c r="D29" s="102" t="s">
        <v>28</v>
      </c>
      <c r="E29" s="148">
        <v>7</v>
      </c>
      <c r="F29" s="147">
        <v>4</v>
      </c>
      <c r="G29" s="147">
        <v>20</v>
      </c>
      <c r="H29" s="148">
        <v>22</v>
      </c>
      <c r="I29" s="123">
        <v>2</v>
      </c>
      <c r="J29" s="118"/>
    </row>
    <row r="30" spans="2:10">
      <c r="B30" s="154">
        <v>16</v>
      </c>
      <c r="C30" s="102" t="s">
        <v>27</v>
      </c>
      <c r="D30" s="102" t="s">
        <v>27</v>
      </c>
      <c r="E30" s="148">
        <v>15</v>
      </c>
      <c r="F30" s="147">
        <v>4</v>
      </c>
      <c r="G30" s="147">
        <v>34</v>
      </c>
      <c r="H30" s="148">
        <v>37</v>
      </c>
      <c r="I30" s="123">
        <v>5</v>
      </c>
      <c r="J30" s="118"/>
    </row>
    <row r="31" spans="2:10">
      <c r="B31" s="154">
        <v>17</v>
      </c>
      <c r="C31" s="102" t="s">
        <v>25</v>
      </c>
      <c r="D31" s="102" t="s">
        <v>127</v>
      </c>
      <c r="E31" s="148">
        <v>17</v>
      </c>
      <c r="F31" s="147">
        <v>4</v>
      </c>
      <c r="G31" s="147">
        <v>15</v>
      </c>
      <c r="H31" s="148">
        <v>16</v>
      </c>
      <c r="I31" s="123">
        <v>5</v>
      </c>
      <c r="J31" s="118"/>
    </row>
    <row r="32" spans="2:10">
      <c r="B32" s="154"/>
      <c r="C32" s="102"/>
      <c r="D32" s="102" t="s">
        <v>126</v>
      </c>
      <c r="E32" s="148">
        <v>35</v>
      </c>
      <c r="F32" s="147">
        <v>7</v>
      </c>
      <c r="G32" s="147">
        <v>17</v>
      </c>
      <c r="H32" s="148">
        <v>20</v>
      </c>
      <c r="I32" s="123">
        <v>3</v>
      </c>
      <c r="J32" s="118"/>
    </row>
    <row r="33" spans="2:10">
      <c r="B33" s="154">
        <v>18</v>
      </c>
      <c r="C33" s="102" t="s">
        <v>26</v>
      </c>
      <c r="D33" s="102" t="s">
        <v>26</v>
      </c>
      <c r="E33" s="113">
        <v>6</v>
      </c>
      <c r="F33" s="147">
        <v>3</v>
      </c>
      <c r="G33" s="147">
        <v>11</v>
      </c>
      <c r="H33" s="148">
        <v>16</v>
      </c>
      <c r="I33" s="123">
        <v>3</v>
      </c>
      <c r="J33" s="118"/>
    </row>
    <row r="34" spans="2:10">
      <c r="B34" s="154">
        <v>19</v>
      </c>
      <c r="C34" s="102" t="s">
        <v>23</v>
      </c>
      <c r="D34" s="102" t="s">
        <v>23</v>
      </c>
      <c r="E34" s="148">
        <v>13</v>
      </c>
      <c r="F34" s="147">
        <v>4</v>
      </c>
      <c r="G34" s="147">
        <v>30</v>
      </c>
      <c r="H34" s="148">
        <v>22</v>
      </c>
      <c r="I34" s="123">
        <v>9</v>
      </c>
      <c r="J34" s="118"/>
    </row>
    <row r="35" spans="2:10">
      <c r="B35" s="154">
        <v>20</v>
      </c>
      <c r="C35" s="102" t="s">
        <v>22</v>
      </c>
      <c r="D35" s="102" t="s">
        <v>22</v>
      </c>
      <c r="E35" s="148">
        <v>10</v>
      </c>
      <c r="F35" s="147">
        <v>4</v>
      </c>
      <c r="G35" s="147">
        <v>12</v>
      </c>
      <c r="H35" s="148">
        <v>33</v>
      </c>
      <c r="I35" s="123">
        <v>4</v>
      </c>
      <c r="J35" s="118"/>
    </row>
    <row r="36" spans="2:10">
      <c r="B36" s="154">
        <v>21</v>
      </c>
      <c r="C36" s="102" t="s">
        <v>21</v>
      </c>
      <c r="D36" s="102" t="s">
        <v>21</v>
      </c>
      <c r="E36" s="148">
        <v>3</v>
      </c>
      <c r="F36" s="147">
        <v>4</v>
      </c>
      <c r="G36" s="147">
        <v>9</v>
      </c>
      <c r="H36" s="148">
        <v>16</v>
      </c>
      <c r="I36" s="123">
        <v>5</v>
      </c>
      <c r="J36" s="118"/>
    </row>
    <row r="37" spans="2:10">
      <c r="B37" s="154"/>
      <c r="C37" s="156"/>
      <c r="D37" s="102" t="s">
        <v>204</v>
      </c>
      <c r="E37" s="148">
        <v>4</v>
      </c>
      <c r="F37" s="147">
        <v>6</v>
      </c>
      <c r="G37" s="147">
        <v>1</v>
      </c>
      <c r="H37" s="148">
        <v>7</v>
      </c>
      <c r="I37" s="123">
        <v>2</v>
      </c>
      <c r="J37" s="118"/>
    </row>
    <row r="38" spans="2:10">
      <c r="B38" s="154">
        <v>22</v>
      </c>
      <c r="C38" s="102" t="s">
        <v>20</v>
      </c>
      <c r="D38" s="102" t="s">
        <v>20</v>
      </c>
      <c r="E38" s="148">
        <v>7</v>
      </c>
      <c r="F38" s="147">
        <v>9</v>
      </c>
      <c r="G38" s="147">
        <v>5</v>
      </c>
      <c r="H38" s="148">
        <v>22</v>
      </c>
      <c r="I38" s="123">
        <v>2</v>
      </c>
      <c r="J38" s="118"/>
    </row>
    <row r="39" spans="2:10">
      <c r="B39" s="154"/>
      <c r="C39" s="156"/>
      <c r="D39" s="102" t="s">
        <v>205</v>
      </c>
      <c r="E39" s="148">
        <v>2</v>
      </c>
      <c r="F39" s="147">
        <v>5</v>
      </c>
      <c r="G39" s="147">
        <v>1</v>
      </c>
      <c r="H39" s="148">
        <v>25</v>
      </c>
      <c r="I39" s="123">
        <v>1</v>
      </c>
      <c r="J39" s="118"/>
    </row>
    <row r="40" spans="2:10">
      <c r="B40" s="154">
        <v>23</v>
      </c>
      <c r="C40" s="102" t="s">
        <v>16</v>
      </c>
      <c r="D40" s="102" t="s">
        <v>16</v>
      </c>
      <c r="E40" s="148">
        <v>2</v>
      </c>
      <c r="F40" s="147">
        <v>5</v>
      </c>
      <c r="G40" s="147">
        <v>8</v>
      </c>
      <c r="H40" s="148">
        <v>2</v>
      </c>
      <c r="I40" s="123">
        <v>1</v>
      </c>
      <c r="J40" s="118"/>
    </row>
    <row r="41" spans="2:10">
      <c r="B41" s="154">
        <v>24</v>
      </c>
      <c r="C41" s="102" t="s">
        <v>10</v>
      </c>
      <c r="D41" s="102" t="s">
        <v>10</v>
      </c>
      <c r="E41" s="148">
        <v>14</v>
      </c>
      <c r="F41" s="147">
        <v>11</v>
      </c>
      <c r="G41" s="147">
        <v>9</v>
      </c>
      <c r="H41" s="148">
        <v>20</v>
      </c>
      <c r="I41" s="123">
        <v>4</v>
      </c>
      <c r="J41" s="118"/>
    </row>
    <row r="42" spans="2:10">
      <c r="B42" s="154">
        <v>25</v>
      </c>
      <c r="C42" s="102" t="s">
        <v>9</v>
      </c>
      <c r="D42" s="102" t="s">
        <v>9</v>
      </c>
      <c r="E42" s="148">
        <v>11</v>
      </c>
      <c r="F42" s="147">
        <v>15</v>
      </c>
      <c r="G42" s="147">
        <v>27</v>
      </c>
      <c r="H42" s="148">
        <v>28</v>
      </c>
      <c r="I42" s="123">
        <v>2</v>
      </c>
      <c r="J42" s="118"/>
    </row>
    <row r="43" spans="2:10">
      <c r="B43" s="170">
        <v>26</v>
      </c>
      <c r="C43" s="171" t="s">
        <v>8</v>
      </c>
      <c r="D43" s="171" t="s">
        <v>8</v>
      </c>
      <c r="E43" s="148">
        <v>20</v>
      </c>
      <c r="F43" s="149">
        <v>16</v>
      </c>
      <c r="G43" s="149">
        <v>36</v>
      </c>
      <c r="H43" s="150">
        <v>38</v>
      </c>
      <c r="I43" s="151">
        <v>4</v>
      </c>
      <c r="J43" s="118"/>
    </row>
    <row r="44" spans="2:10" ht="15.75" thickBot="1">
      <c r="B44" s="678" t="s">
        <v>131</v>
      </c>
      <c r="C44" s="679"/>
      <c r="D44" s="679"/>
      <c r="E44" s="173">
        <f>SUM(E10:E43)</f>
        <v>336</v>
      </c>
      <c r="F44" s="173">
        <f t="shared" ref="F44:H44" si="0">SUM(F10:F43)</f>
        <v>260</v>
      </c>
      <c r="G44" s="173">
        <f t="shared" si="0"/>
        <v>525</v>
      </c>
      <c r="H44" s="173">
        <f t="shared" si="0"/>
        <v>703</v>
      </c>
      <c r="I44" s="174">
        <f>SUM(I10:I43)</f>
        <v>100</v>
      </c>
      <c r="J44" s="118"/>
    </row>
    <row r="45" spans="2:10" ht="15.75" thickTop="1">
      <c r="B45" s="14" t="s">
        <v>240</v>
      </c>
    </row>
  </sheetData>
  <mergeCells count="8">
    <mergeCell ref="B44:D44"/>
    <mergeCell ref="B1:I1"/>
    <mergeCell ref="B2:I2"/>
    <mergeCell ref="B3:I3"/>
    <mergeCell ref="B6:B8"/>
    <mergeCell ref="C6:C8"/>
    <mergeCell ref="D6:D8"/>
    <mergeCell ref="E6:I7"/>
  </mergeCells>
  <pageMargins left="0.7" right="0.7" top="0.75" bottom="0.75" header="0.3" footer="0.3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B1:I45"/>
  <sheetViews>
    <sheetView topLeftCell="A4" workbookViewId="0">
      <selection activeCell="I49" sqref="I49"/>
    </sheetView>
  </sheetViews>
  <sheetFormatPr defaultRowHeight="15"/>
  <cols>
    <col min="1" max="1" width="4.42578125" customWidth="1"/>
    <col min="2" max="2" width="5.85546875" customWidth="1"/>
    <col min="3" max="3" width="13.140625" customWidth="1"/>
    <col min="4" max="4" width="13.5703125" customWidth="1"/>
  </cols>
  <sheetData>
    <row r="1" spans="2:9">
      <c r="B1" s="638" t="s">
        <v>232</v>
      </c>
      <c r="C1" s="638"/>
      <c r="D1" s="638"/>
      <c r="E1" s="638"/>
      <c r="F1" s="638"/>
      <c r="G1" s="638"/>
      <c r="H1" s="638"/>
      <c r="I1" s="638"/>
    </row>
    <row r="2" spans="2:9">
      <c r="B2" s="638" t="s">
        <v>152</v>
      </c>
      <c r="C2" s="638"/>
      <c r="D2" s="638"/>
      <c r="E2" s="638"/>
      <c r="F2" s="638"/>
      <c r="G2" s="638"/>
      <c r="H2" s="638"/>
      <c r="I2" s="638"/>
    </row>
    <row r="3" spans="2:9">
      <c r="B3" s="638" t="s">
        <v>249</v>
      </c>
      <c r="C3" s="638"/>
      <c r="D3" s="638"/>
      <c r="E3" s="638"/>
      <c r="F3" s="638"/>
      <c r="G3" s="638"/>
      <c r="H3" s="638"/>
      <c r="I3" s="638"/>
    </row>
    <row r="4" spans="2:9">
      <c r="B4" s="47"/>
    </row>
    <row r="5" spans="2:9" ht="15.75" thickBot="1">
      <c r="B5" s="47"/>
    </row>
    <row r="6" spans="2:9">
      <c r="B6" s="649" t="s">
        <v>35</v>
      </c>
      <c r="C6" s="652" t="s">
        <v>34</v>
      </c>
      <c r="D6" s="652" t="s">
        <v>121</v>
      </c>
      <c r="E6" s="652" t="s">
        <v>153</v>
      </c>
      <c r="F6" s="652"/>
      <c r="G6" s="652"/>
      <c r="H6" s="652"/>
      <c r="I6" s="655"/>
    </row>
    <row r="7" spans="2:9" ht="8.25" customHeight="1">
      <c r="B7" s="650"/>
      <c r="C7" s="653"/>
      <c r="D7" s="653"/>
      <c r="E7" s="653"/>
      <c r="F7" s="653"/>
      <c r="G7" s="653"/>
      <c r="H7" s="653"/>
      <c r="I7" s="656"/>
    </row>
    <row r="8" spans="2:9">
      <c r="B8" s="682"/>
      <c r="C8" s="683"/>
      <c r="D8" s="683"/>
      <c r="E8" s="534">
        <v>2013</v>
      </c>
      <c r="F8" s="534">
        <v>2014</v>
      </c>
      <c r="G8" s="535">
        <v>2015</v>
      </c>
      <c r="H8" s="535">
        <v>2016</v>
      </c>
      <c r="I8" s="536">
        <v>2017</v>
      </c>
    </row>
    <row r="9" spans="2:9" ht="15.75" thickBot="1">
      <c r="B9" s="537" t="s">
        <v>111</v>
      </c>
      <c r="C9" s="538" t="s">
        <v>117</v>
      </c>
      <c r="D9" s="538" t="s">
        <v>118</v>
      </c>
      <c r="E9" s="538" t="s">
        <v>119</v>
      </c>
      <c r="F9" s="538" t="s">
        <v>120</v>
      </c>
      <c r="G9" s="539" t="s">
        <v>112</v>
      </c>
      <c r="H9" s="540" t="s">
        <v>113</v>
      </c>
      <c r="I9" s="541" t="s">
        <v>114</v>
      </c>
    </row>
    <row r="10" spans="2:9">
      <c r="B10" s="160">
        <v>1</v>
      </c>
      <c r="C10" s="161" t="s">
        <v>14</v>
      </c>
      <c r="D10" s="161" t="s">
        <v>124</v>
      </c>
      <c r="E10" s="162">
        <v>0</v>
      </c>
      <c r="F10" s="163">
        <v>2</v>
      </c>
      <c r="G10" s="163">
        <v>0</v>
      </c>
      <c r="H10" s="162">
        <v>0</v>
      </c>
      <c r="I10" s="542">
        <v>1</v>
      </c>
    </row>
    <row r="11" spans="2:9">
      <c r="B11" s="154"/>
      <c r="C11" s="102"/>
      <c r="D11" s="102" t="s">
        <v>125</v>
      </c>
      <c r="E11" s="148">
        <v>0</v>
      </c>
      <c r="F11" s="147">
        <v>0</v>
      </c>
      <c r="G11" s="147">
        <v>1</v>
      </c>
      <c r="H11" s="148">
        <v>1</v>
      </c>
      <c r="I11" s="542">
        <v>0</v>
      </c>
    </row>
    <row r="12" spans="2:9">
      <c r="B12" s="154">
        <v>2</v>
      </c>
      <c r="C12" s="102" t="s">
        <v>13</v>
      </c>
      <c r="D12" s="102" t="s">
        <v>13</v>
      </c>
      <c r="E12" s="148">
        <v>0</v>
      </c>
      <c r="F12" s="147">
        <v>1</v>
      </c>
      <c r="G12" s="147">
        <v>1</v>
      </c>
      <c r="H12" s="148">
        <v>3</v>
      </c>
      <c r="I12" s="542">
        <v>5</v>
      </c>
    </row>
    <row r="13" spans="2:9">
      <c r="B13" s="154">
        <v>3</v>
      </c>
      <c r="C13" s="102" t="s">
        <v>12</v>
      </c>
      <c r="D13" s="102" t="s">
        <v>12</v>
      </c>
      <c r="E13" s="148">
        <v>0</v>
      </c>
      <c r="F13" s="147">
        <v>0</v>
      </c>
      <c r="G13" s="147">
        <v>0</v>
      </c>
      <c r="H13" s="148">
        <v>0</v>
      </c>
      <c r="I13" s="542">
        <v>0</v>
      </c>
    </row>
    <row r="14" spans="2:9">
      <c r="B14" s="154">
        <v>4</v>
      </c>
      <c r="C14" s="102" t="s">
        <v>33</v>
      </c>
      <c r="D14" s="102" t="s">
        <v>33</v>
      </c>
      <c r="E14" s="148">
        <v>0</v>
      </c>
      <c r="F14" s="147">
        <v>0</v>
      </c>
      <c r="G14" s="147">
        <v>0</v>
      </c>
      <c r="H14" s="148">
        <v>0</v>
      </c>
      <c r="I14" s="543">
        <v>0</v>
      </c>
    </row>
    <row r="15" spans="2:9">
      <c r="B15" s="154">
        <v>5</v>
      </c>
      <c r="C15" s="102" t="s">
        <v>32</v>
      </c>
      <c r="D15" s="102" t="s">
        <v>201</v>
      </c>
      <c r="E15" s="148">
        <v>0</v>
      </c>
      <c r="F15" s="147">
        <v>0</v>
      </c>
      <c r="G15" s="147">
        <v>0</v>
      </c>
      <c r="H15" s="148">
        <v>0</v>
      </c>
      <c r="I15" s="542">
        <v>1</v>
      </c>
    </row>
    <row r="16" spans="2:9">
      <c r="B16" s="154"/>
      <c r="C16" s="156"/>
      <c r="D16" s="102" t="s">
        <v>196</v>
      </c>
      <c r="E16" s="148">
        <v>0</v>
      </c>
      <c r="F16" s="147">
        <v>1</v>
      </c>
      <c r="G16" s="147">
        <v>1</v>
      </c>
      <c r="H16" s="148">
        <v>1</v>
      </c>
      <c r="I16" s="542">
        <v>0</v>
      </c>
    </row>
    <row r="17" spans="2:9">
      <c r="B17" s="154">
        <v>6</v>
      </c>
      <c r="C17" s="102" t="s">
        <v>30</v>
      </c>
      <c r="D17" s="102" t="s">
        <v>195</v>
      </c>
      <c r="E17" s="148">
        <v>0</v>
      </c>
      <c r="F17" s="147">
        <v>0</v>
      </c>
      <c r="G17" s="147">
        <v>1</v>
      </c>
      <c r="H17" s="148">
        <v>0</v>
      </c>
      <c r="I17" s="542">
        <v>0</v>
      </c>
    </row>
    <row r="18" spans="2:9">
      <c r="B18" s="154"/>
      <c r="C18" s="156"/>
      <c r="D18" s="102" t="s">
        <v>194</v>
      </c>
      <c r="E18" s="148">
        <v>0</v>
      </c>
      <c r="F18" s="147">
        <v>0</v>
      </c>
      <c r="G18" s="147">
        <v>1</v>
      </c>
      <c r="H18" s="148">
        <v>1</v>
      </c>
      <c r="I18" s="542">
        <v>0</v>
      </c>
    </row>
    <row r="19" spans="2:9">
      <c r="B19" s="154">
        <v>7</v>
      </c>
      <c r="C19" s="102" t="s">
        <v>31</v>
      </c>
      <c r="D19" s="102" t="s">
        <v>202</v>
      </c>
      <c r="E19" s="148">
        <v>3</v>
      </c>
      <c r="F19" s="147">
        <v>3</v>
      </c>
      <c r="G19" s="147">
        <v>2</v>
      </c>
      <c r="H19" s="148">
        <v>3</v>
      </c>
      <c r="I19" s="542">
        <v>2</v>
      </c>
    </row>
    <row r="20" spans="2:9">
      <c r="B20" s="154">
        <v>8</v>
      </c>
      <c r="C20" s="102" t="s">
        <v>18</v>
      </c>
      <c r="D20" s="102" t="s">
        <v>18</v>
      </c>
      <c r="E20" s="148">
        <v>0</v>
      </c>
      <c r="F20" s="147">
        <v>0</v>
      </c>
      <c r="G20" s="147">
        <v>0</v>
      </c>
      <c r="H20" s="148">
        <v>0</v>
      </c>
      <c r="I20" s="542">
        <v>0</v>
      </c>
    </row>
    <row r="21" spans="2:9">
      <c r="B21" s="154">
        <v>9</v>
      </c>
      <c r="C21" s="102" t="s">
        <v>11</v>
      </c>
      <c r="D21" s="102" t="s">
        <v>123</v>
      </c>
      <c r="E21" s="148">
        <v>1</v>
      </c>
      <c r="F21" s="147">
        <v>0</v>
      </c>
      <c r="G21" s="147">
        <v>2</v>
      </c>
      <c r="H21" s="148">
        <v>1</v>
      </c>
      <c r="I21" s="542">
        <v>2</v>
      </c>
    </row>
    <row r="22" spans="2:9">
      <c r="B22" s="154"/>
      <c r="C22" s="102"/>
      <c r="D22" s="102" t="s">
        <v>122</v>
      </c>
      <c r="E22" s="148">
        <v>2</v>
      </c>
      <c r="F22" s="147">
        <v>2</v>
      </c>
      <c r="G22" s="147">
        <v>1</v>
      </c>
      <c r="H22" s="148">
        <v>0</v>
      </c>
      <c r="I22" s="542">
        <v>1</v>
      </c>
    </row>
    <row r="23" spans="2:9">
      <c r="B23" s="154">
        <v>10</v>
      </c>
      <c r="C23" s="102" t="s">
        <v>15</v>
      </c>
      <c r="D23" s="102" t="s">
        <v>15</v>
      </c>
      <c r="E23" s="148">
        <v>0</v>
      </c>
      <c r="F23" s="147">
        <v>0</v>
      </c>
      <c r="G23" s="147">
        <v>1</v>
      </c>
      <c r="H23" s="148">
        <v>0</v>
      </c>
      <c r="I23" s="542">
        <v>1</v>
      </c>
    </row>
    <row r="24" spans="2:9">
      <c r="B24" s="154">
        <v>11</v>
      </c>
      <c r="C24" s="102" t="s">
        <v>17</v>
      </c>
      <c r="D24" s="102" t="s">
        <v>17</v>
      </c>
      <c r="E24" s="148">
        <v>0</v>
      </c>
      <c r="F24" s="147">
        <v>1</v>
      </c>
      <c r="G24" s="147">
        <v>0</v>
      </c>
      <c r="H24" s="148">
        <v>0</v>
      </c>
      <c r="I24" s="542">
        <v>0</v>
      </c>
    </row>
    <row r="25" spans="2:9">
      <c r="B25" s="154">
        <v>12</v>
      </c>
      <c r="C25" s="102" t="s">
        <v>19</v>
      </c>
      <c r="D25" s="102" t="s">
        <v>19</v>
      </c>
      <c r="E25" s="148">
        <v>1</v>
      </c>
      <c r="F25" s="147">
        <v>0</v>
      </c>
      <c r="G25" s="147">
        <v>0</v>
      </c>
      <c r="H25" s="148">
        <v>0</v>
      </c>
      <c r="I25" s="542">
        <v>0</v>
      </c>
    </row>
    <row r="26" spans="2:9">
      <c r="B26" s="154">
        <v>13</v>
      </c>
      <c r="C26" s="102" t="s">
        <v>24</v>
      </c>
      <c r="D26" s="102" t="s">
        <v>24</v>
      </c>
      <c r="E26" s="148">
        <v>0</v>
      </c>
      <c r="F26" s="147">
        <v>1</v>
      </c>
      <c r="G26" s="147">
        <v>0</v>
      </c>
      <c r="H26" s="148">
        <v>1</v>
      </c>
      <c r="I26" s="542">
        <v>0</v>
      </c>
    </row>
    <row r="27" spans="2:9">
      <c r="B27" s="154"/>
      <c r="C27" s="156"/>
      <c r="D27" s="102" t="s">
        <v>203</v>
      </c>
      <c r="E27" s="148">
        <v>0</v>
      </c>
      <c r="F27" s="147">
        <v>0</v>
      </c>
      <c r="G27" s="147">
        <v>0</v>
      </c>
      <c r="H27" s="148">
        <v>0</v>
      </c>
      <c r="I27" s="542">
        <v>1</v>
      </c>
    </row>
    <row r="28" spans="2:9">
      <c r="B28" s="154">
        <v>14</v>
      </c>
      <c r="C28" s="102" t="s">
        <v>29</v>
      </c>
      <c r="D28" s="102" t="s">
        <v>29</v>
      </c>
      <c r="E28" s="148">
        <v>2</v>
      </c>
      <c r="F28" s="147">
        <v>0</v>
      </c>
      <c r="G28" s="147">
        <v>0</v>
      </c>
      <c r="H28" s="148">
        <v>0</v>
      </c>
      <c r="I28" s="542">
        <v>0</v>
      </c>
    </row>
    <row r="29" spans="2:9">
      <c r="B29" s="154">
        <v>15</v>
      </c>
      <c r="C29" s="102" t="s">
        <v>28</v>
      </c>
      <c r="D29" s="102" t="s">
        <v>28</v>
      </c>
      <c r="E29" s="148">
        <v>0</v>
      </c>
      <c r="F29" s="147">
        <v>0</v>
      </c>
      <c r="G29" s="147">
        <v>0</v>
      </c>
      <c r="H29" s="148">
        <v>0</v>
      </c>
      <c r="I29" s="542">
        <v>0</v>
      </c>
    </row>
    <row r="30" spans="2:9">
      <c r="B30" s="154">
        <v>16</v>
      </c>
      <c r="C30" s="102" t="s">
        <v>27</v>
      </c>
      <c r="D30" s="102" t="s">
        <v>27</v>
      </c>
      <c r="E30" s="148">
        <v>0</v>
      </c>
      <c r="F30" s="147">
        <v>0</v>
      </c>
      <c r="G30" s="147">
        <v>0</v>
      </c>
      <c r="H30" s="148">
        <v>0</v>
      </c>
      <c r="I30" s="542">
        <v>0</v>
      </c>
    </row>
    <row r="31" spans="2:9">
      <c r="B31" s="154">
        <v>17</v>
      </c>
      <c r="C31" s="102" t="s">
        <v>25</v>
      </c>
      <c r="D31" s="102" t="s">
        <v>127</v>
      </c>
      <c r="E31" s="148">
        <v>0</v>
      </c>
      <c r="F31" s="147">
        <v>1</v>
      </c>
      <c r="G31" s="147">
        <v>0</v>
      </c>
      <c r="H31" s="148">
        <v>0</v>
      </c>
      <c r="I31" s="542">
        <v>0</v>
      </c>
    </row>
    <row r="32" spans="2:9">
      <c r="B32" s="154"/>
      <c r="C32" s="102"/>
      <c r="D32" s="102" t="s">
        <v>126</v>
      </c>
      <c r="E32" s="148">
        <v>0</v>
      </c>
      <c r="F32" s="147">
        <v>0</v>
      </c>
      <c r="G32" s="147">
        <v>0</v>
      </c>
      <c r="H32" s="148">
        <v>0</v>
      </c>
      <c r="I32" s="542">
        <v>0</v>
      </c>
    </row>
    <row r="33" spans="2:9">
      <c r="B33" s="154">
        <v>18</v>
      </c>
      <c r="C33" s="102" t="s">
        <v>26</v>
      </c>
      <c r="D33" s="102" t="s">
        <v>26</v>
      </c>
      <c r="E33" s="148">
        <v>0</v>
      </c>
      <c r="F33" s="147">
        <v>2</v>
      </c>
      <c r="G33" s="147">
        <v>0</v>
      </c>
      <c r="H33" s="148">
        <v>0</v>
      </c>
      <c r="I33" s="542">
        <v>0</v>
      </c>
    </row>
    <row r="34" spans="2:9">
      <c r="B34" s="154">
        <v>19</v>
      </c>
      <c r="C34" s="102" t="s">
        <v>23</v>
      </c>
      <c r="D34" s="102" t="s">
        <v>23</v>
      </c>
      <c r="E34" s="148">
        <v>0</v>
      </c>
      <c r="F34" s="147">
        <v>1</v>
      </c>
      <c r="G34" s="147">
        <v>0</v>
      </c>
      <c r="H34" s="148">
        <v>0</v>
      </c>
      <c r="I34" s="542">
        <v>0</v>
      </c>
    </row>
    <row r="35" spans="2:9">
      <c r="B35" s="154">
        <v>20</v>
      </c>
      <c r="C35" s="102" t="s">
        <v>22</v>
      </c>
      <c r="D35" s="102" t="s">
        <v>22</v>
      </c>
      <c r="E35" s="148">
        <v>0</v>
      </c>
      <c r="F35" s="147">
        <v>0</v>
      </c>
      <c r="G35" s="147">
        <v>0</v>
      </c>
      <c r="H35" s="148">
        <v>0</v>
      </c>
      <c r="I35" s="542">
        <v>0</v>
      </c>
    </row>
    <row r="36" spans="2:9">
      <c r="B36" s="154">
        <v>21</v>
      </c>
      <c r="C36" s="102" t="s">
        <v>21</v>
      </c>
      <c r="D36" s="102" t="s">
        <v>21</v>
      </c>
      <c r="E36" s="148">
        <v>0</v>
      </c>
      <c r="F36" s="147">
        <v>0</v>
      </c>
      <c r="G36" s="147">
        <v>0</v>
      </c>
      <c r="H36" s="148">
        <v>0</v>
      </c>
      <c r="I36" s="542">
        <v>0</v>
      </c>
    </row>
    <row r="37" spans="2:9">
      <c r="B37" s="154"/>
      <c r="C37" s="156"/>
      <c r="D37" s="102" t="s">
        <v>204</v>
      </c>
      <c r="E37" s="148">
        <v>0</v>
      </c>
      <c r="F37" s="147">
        <v>0</v>
      </c>
      <c r="G37" s="147">
        <v>0</v>
      </c>
      <c r="H37" s="148">
        <v>0</v>
      </c>
      <c r="I37" s="542">
        <v>0</v>
      </c>
    </row>
    <row r="38" spans="2:9">
      <c r="B38" s="154">
        <v>22</v>
      </c>
      <c r="C38" s="102" t="s">
        <v>20</v>
      </c>
      <c r="D38" s="102" t="s">
        <v>20</v>
      </c>
      <c r="E38" s="148">
        <v>0</v>
      </c>
      <c r="F38" s="147">
        <v>0</v>
      </c>
      <c r="G38" s="147">
        <v>0</v>
      </c>
      <c r="H38" s="148">
        <v>2</v>
      </c>
      <c r="I38" s="542">
        <v>0</v>
      </c>
    </row>
    <row r="39" spans="2:9">
      <c r="B39" s="154"/>
      <c r="C39" s="156"/>
      <c r="D39" s="102" t="s">
        <v>205</v>
      </c>
      <c r="E39" s="148">
        <v>1</v>
      </c>
      <c r="F39" s="147">
        <v>0</v>
      </c>
      <c r="G39" s="147">
        <v>2</v>
      </c>
      <c r="H39" s="148">
        <v>0</v>
      </c>
      <c r="I39" s="542">
        <v>0</v>
      </c>
    </row>
    <row r="40" spans="2:9">
      <c r="B40" s="154">
        <v>23</v>
      </c>
      <c r="C40" s="102" t="s">
        <v>16</v>
      </c>
      <c r="D40" s="102" t="s">
        <v>16</v>
      </c>
      <c r="E40" s="148">
        <v>0</v>
      </c>
      <c r="F40" s="147">
        <v>0</v>
      </c>
      <c r="G40" s="147">
        <v>0</v>
      </c>
      <c r="H40" s="148">
        <v>0</v>
      </c>
      <c r="I40" s="542">
        <v>0</v>
      </c>
    </row>
    <row r="41" spans="2:9">
      <c r="B41" s="154">
        <v>24</v>
      </c>
      <c r="C41" s="102" t="s">
        <v>10</v>
      </c>
      <c r="D41" s="102" t="s">
        <v>10</v>
      </c>
      <c r="E41" s="148">
        <v>0</v>
      </c>
      <c r="F41" s="147">
        <v>1</v>
      </c>
      <c r="G41" s="147">
        <v>0</v>
      </c>
      <c r="H41" s="148">
        <v>0</v>
      </c>
      <c r="I41" s="542">
        <v>0</v>
      </c>
    </row>
    <row r="42" spans="2:9">
      <c r="B42" s="154">
        <v>25</v>
      </c>
      <c r="C42" s="102" t="s">
        <v>9</v>
      </c>
      <c r="D42" s="102" t="s">
        <v>9</v>
      </c>
      <c r="E42" s="148">
        <v>1</v>
      </c>
      <c r="F42" s="147">
        <v>0</v>
      </c>
      <c r="G42" s="147">
        <v>0</v>
      </c>
      <c r="H42" s="148">
        <v>1</v>
      </c>
      <c r="I42" s="542">
        <v>0</v>
      </c>
    </row>
    <row r="43" spans="2:9" ht="15.75" thickBot="1">
      <c r="B43" s="170">
        <v>26</v>
      </c>
      <c r="C43" s="171" t="s">
        <v>8</v>
      </c>
      <c r="D43" s="171" t="s">
        <v>8</v>
      </c>
      <c r="E43" s="150">
        <v>0</v>
      </c>
      <c r="F43" s="149">
        <v>0</v>
      </c>
      <c r="G43" s="149">
        <v>0</v>
      </c>
      <c r="H43" s="150">
        <v>1</v>
      </c>
      <c r="I43" s="543">
        <v>0</v>
      </c>
    </row>
    <row r="44" spans="2:9" ht="15.75" thickBot="1">
      <c r="B44" s="680" t="s">
        <v>154</v>
      </c>
      <c r="C44" s="681"/>
      <c r="D44" s="681"/>
      <c r="E44" s="545">
        <f t="shared" ref="E44:H44" si="0">SUM(E10:E43)</f>
        <v>11</v>
      </c>
      <c r="F44" s="545">
        <f t="shared" si="0"/>
        <v>16</v>
      </c>
      <c r="G44" s="545">
        <f t="shared" si="0"/>
        <v>13</v>
      </c>
      <c r="H44" s="545">
        <f t="shared" si="0"/>
        <v>15</v>
      </c>
      <c r="I44" s="544">
        <f t="shared" ref="I44" si="1">SUM(I10:I43)</f>
        <v>14</v>
      </c>
    </row>
    <row r="45" spans="2:9" ht="15.75" thickTop="1">
      <c r="B45" s="14" t="s">
        <v>240</v>
      </c>
    </row>
  </sheetData>
  <mergeCells count="8">
    <mergeCell ref="B44:D44"/>
    <mergeCell ref="B1:I1"/>
    <mergeCell ref="B2:I2"/>
    <mergeCell ref="B3:I3"/>
    <mergeCell ref="B6:B8"/>
    <mergeCell ref="C6:C8"/>
    <mergeCell ref="D6:D8"/>
    <mergeCell ref="E6:I7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0C0"/>
  </sheetPr>
  <dimension ref="B1:R47"/>
  <sheetViews>
    <sheetView topLeftCell="A5" workbookViewId="0">
      <selection activeCell="E9" sqref="E9"/>
    </sheetView>
  </sheetViews>
  <sheetFormatPr defaultRowHeight="15"/>
  <cols>
    <col min="1" max="1" width="4.42578125" customWidth="1"/>
    <col min="2" max="2" width="6" customWidth="1"/>
    <col min="3" max="3" width="12.5703125" customWidth="1"/>
    <col min="4" max="4" width="12" customWidth="1"/>
    <col min="5" max="6" width="8.140625" customWidth="1"/>
    <col min="7" max="7" width="8" customWidth="1"/>
    <col min="8" max="8" width="8.140625" customWidth="1"/>
    <col min="9" max="9" width="8.42578125" customWidth="1"/>
    <col min="10" max="10" width="7.7109375" customWidth="1"/>
    <col min="11" max="11" width="8" customWidth="1"/>
    <col min="12" max="12" width="10.7109375" customWidth="1"/>
    <col min="14" max="14" width="9.28515625" bestFit="1" customWidth="1"/>
    <col min="15" max="16" width="9.5703125" bestFit="1" customWidth="1"/>
    <col min="17" max="17" width="9.28515625" bestFit="1" customWidth="1"/>
  </cols>
  <sheetData>
    <row r="1" spans="2:18">
      <c r="B1" s="549" t="s">
        <v>209</v>
      </c>
      <c r="C1" s="549"/>
      <c r="D1" s="549"/>
      <c r="E1" s="549"/>
      <c r="F1" s="549"/>
      <c r="G1" s="549"/>
      <c r="H1" s="549"/>
      <c r="I1" s="549"/>
      <c r="J1" s="549"/>
      <c r="K1" s="549"/>
      <c r="L1" s="549"/>
    </row>
    <row r="2" spans="2:18">
      <c r="B2" s="550" t="s">
        <v>259</v>
      </c>
      <c r="C2" s="550"/>
      <c r="D2" s="550"/>
      <c r="E2" s="550"/>
      <c r="F2" s="550"/>
      <c r="G2" s="550"/>
      <c r="H2" s="550"/>
      <c r="I2" s="550"/>
      <c r="J2" s="550"/>
      <c r="K2" s="550"/>
      <c r="L2" s="550"/>
    </row>
    <row r="3" spans="2:18" ht="15.75" thickBot="1">
      <c r="B3" s="46"/>
      <c r="C3" s="46"/>
      <c r="D3" s="5"/>
      <c r="E3" s="5"/>
      <c r="F3" s="5"/>
      <c r="G3" s="5"/>
      <c r="H3" s="5"/>
      <c r="I3" s="5"/>
      <c r="J3" s="5"/>
      <c r="K3" s="5"/>
      <c r="L3" s="5"/>
    </row>
    <row r="4" spans="2:18" ht="16.5" thickTop="1" thickBot="1">
      <c r="B4" s="561" t="s">
        <v>35</v>
      </c>
      <c r="C4" s="572" t="s">
        <v>34</v>
      </c>
      <c r="D4" s="563" t="s">
        <v>121</v>
      </c>
      <c r="E4" s="563" t="s">
        <v>36</v>
      </c>
      <c r="F4" s="563"/>
      <c r="G4" s="563"/>
      <c r="H4" s="563"/>
      <c r="I4" s="563"/>
      <c r="J4" s="563"/>
      <c r="K4" s="563"/>
      <c r="L4" s="565"/>
    </row>
    <row r="5" spans="2:18" ht="15.75" thickBot="1">
      <c r="B5" s="562"/>
      <c r="C5" s="573"/>
      <c r="D5" s="564"/>
      <c r="E5" s="564" t="s">
        <v>37</v>
      </c>
      <c r="F5" s="564"/>
      <c r="G5" s="564" t="s">
        <v>38</v>
      </c>
      <c r="H5" s="564"/>
      <c r="I5" s="564" t="s">
        <v>39</v>
      </c>
      <c r="J5" s="564"/>
      <c r="K5" s="566" t="s">
        <v>40</v>
      </c>
      <c r="L5" s="567"/>
    </row>
    <row r="6" spans="2:18" ht="15.75" thickBot="1">
      <c r="B6" s="562"/>
      <c r="C6" s="574"/>
      <c r="D6" s="564"/>
      <c r="E6" s="390" t="s">
        <v>41</v>
      </c>
      <c r="F6" s="390" t="s">
        <v>7</v>
      </c>
      <c r="G6" s="390" t="s">
        <v>41</v>
      </c>
      <c r="H6" s="390" t="s">
        <v>7</v>
      </c>
      <c r="I6" s="390" t="s">
        <v>41</v>
      </c>
      <c r="J6" s="390" t="s">
        <v>7</v>
      </c>
      <c r="K6" s="391" t="s">
        <v>41</v>
      </c>
      <c r="L6" s="392" t="s">
        <v>7</v>
      </c>
    </row>
    <row r="7" spans="2:18" ht="15.75" thickBot="1">
      <c r="B7" s="366" t="s">
        <v>111</v>
      </c>
      <c r="C7" s="547">
        <f>B7-1</f>
        <v>-2</v>
      </c>
      <c r="D7" s="548"/>
      <c r="E7" s="367">
        <f>C7-1</f>
        <v>-3</v>
      </c>
      <c r="F7" s="367">
        <f t="shared" ref="F7" si="0">E7-1</f>
        <v>-4</v>
      </c>
      <c r="G7" s="367">
        <f t="shared" ref="G7" si="1">F7-1</f>
        <v>-5</v>
      </c>
      <c r="H7" s="393" t="s">
        <v>112</v>
      </c>
      <c r="I7" s="393" t="s">
        <v>113</v>
      </c>
      <c r="J7" s="393" t="s">
        <v>114</v>
      </c>
      <c r="K7" s="394" t="s">
        <v>115</v>
      </c>
      <c r="L7" s="395" t="s">
        <v>116</v>
      </c>
    </row>
    <row r="8" spans="2:18">
      <c r="B8" s="6">
        <v>1</v>
      </c>
      <c r="C8" s="7" t="s">
        <v>14</v>
      </c>
      <c r="D8" s="7" t="s">
        <v>124</v>
      </c>
      <c r="E8" s="16">
        <v>19</v>
      </c>
      <c r="F8" s="17">
        <f>+E8/N8*100</f>
        <v>1.474010861132661</v>
      </c>
      <c r="G8" s="16">
        <v>295</v>
      </c>
      <c r="H8" s="17">
        <f>+G8/N8*100</f>
        <v>22.885958107059736</v>
      </c>
      <c r="I8" s="16">
        <v>963</v>
      </c>
      <c r="J8" s="18">
        <f>+I8/N8*100</f>
        <v>74.709076803723818</v>
      </c>
      <c r="K8" s="19">
        <v>12</v>
      </c>
      <c r="L8" s="20">
        <f>+K8/N8*100</f>
        <v>0.93095422808378592</v>
      </c>
      <c r="N8" s="337">
        <f>+E8+G8+I8+K8</f>
        <v>1289</v>
      </c>
      <c r="P8">
        <v>67058</v>
      </c>
      <c r="Q8" s="546">
        <f>+G8/P8*100</f>
        <v>0.43991768319961821</v>
      </c>
      <c r="R8" s="3">
        <f>+E8/P8*100</f>
        <v>2.8333681290822872E-2</v>
      </c>
    </row>
    <row r="9" spans="2:18">
      <c r="B9" s="10"/>
      <c r="C9" s="11"/>
      <c r="D9" s="11" t="s">
        <v>125</v>
      </c>
      <c r="E9" s="22">
        <v>59</v>
      </c>
      <c r="F9" s="17">
        <f t="shared" ref="F9:F42" si="2">+E9/N9*100</f>
        <v>3.8713910761154859</v>
      </c>
      <c r="G9" s="22">
        <v>166</v>
      </c>
      <c r="H9" s="17">
        <f t="shared" ref="H9:H42" si="3">+G9/N9*100</f>
        <v>10.892388451443571</v>
      </c>
      <c r="I9" s="22">
        <v>1266</v>
      </c>
      <c r="J9" s="18">
        <f t="shared" ref="J9:J42" si="4">+I9/N9*100</f>
        <v>83.070866141732282</v>
      </c>
      <c r="K9" s="23">
        <v>33</v>
      </c>
      <c r="L9" s="20">
        <f t="shared" ref="L9:L42" si="5">+K9/N9*100</f>
        <v>2.1653543307086616</v>
      </c>
      <c r="N9" s="337">
        <f t="shared" ref="N9:N46" si="6">+E9+G9+I9+K9</f>
        <v>1524</v>
      </c>
      <c r="P9">
        <v>67058</v>
      </c>
      <c r="Q9" s="3">
        <f t="shared" ref="Q9:Q41" si="7">+G9/P9*100</f>
        <v>0.24754689969876822</v>
      </c>
      <c r="R9" s="3">
        <f t="shared" ref="R9:R41" si="8">+E9/P9*100</f>
        <v>8.7983536639923657E-2</v>
      </c>
    </row>
    <row r="10" spans="2:18">
      <c r="B10" s="10">
        <v>2</v>
      </c>
      <c r="C10" s="11" t="s">
        <v>13</v>
      </c>
      <c r="D10" s="11" t="s">
        <v>13</v>
      </c>
      <c r="E10" s="22">
        <v>12</v>
      </c>
      <c r="F10" s="17">
        <f t="shared" si="2"/>
        <v>0.57747834456207892</v>
      </c>
      <c r="G10" s="22">
        <v>226</v>
      </c>
      <c r="H10" s="17">
        <f t="shared" si="3"/>
        <v>10.875842155919154</v>
      </c>
      <c r="I10" s="22">
        <v>1826</v>
      </c>
      <c r="J10" s="18">
        <f t="shared" si="4"/>
        <v>87.872954764196336</v>
      </c>
      <c r="K10" s="23">
        <v>14</v>
      </c>
      <c r="L10" s="20">
        <f t="shared" si="5"/>
        <v>0.67372473532242538</v>
      </c>
      <c r="N10" s="337">
        <f t="shared" si="6"/>
        <v>2078</v>
      </c>
      <c r="P10">
        <v>67058</v>
      </c>
      <c r="Q10" s="3">
        <f t="shared" si="7"/>
        <v>0.33702168272241939</v>
      </c>
      <c r="R10" s="3">
        <f t="shared" si="8"/>
        <v>1.7894956604730235E-2</v>
      </c>
    </row>
    <row r="11" spans="2:18">
      <c r="B11" s="10">
        <v>3</v>
      </c>
      <c r="C11" s="11" t="s">
        <v>12</v>
      </c>
      <c r="D11" s="11" t="s">
        <v>12</v>
      </c>
      <c r="E11" s="22">
        <v>0</v>
      </c>
      <c r="F11" s="17">
        <f t="shared" si="2"/>
        <v>0</v>
      </c>
      <c r="G11" s="22">
        <v>220</v>
      </c>
      <c r="H11" s="17">
        <f t="shared" si="3"/>
        <v>7.18954248366013</v>
      </c>
      <c r="I11" s="22">
        <v>2837</v>
      </c>
      <c r="J11" s="18">
        <f t="shared" si="4"/>
        <v>92.712418300653596</v>
      </c>
      <c r="K11" s="23">
        <v>3</v>
      </c>
      <c r="L11" s="20">
        <f t="shared" si="5"/>
        <v>9.8039215686274508E-2</v>
      </c>
      <c r="N11" s="337">
        <f t="shared" si="6"/>
        <v>3060</v>
      </c>
      <c r="P11">
        <v>67058</v>
      </c>
      <c r="Q11" s="3">
        <f t="shared" si="7"/>
        <v>0.32807420442005425</v>
      </c>
      <c r="R11" s="3">
        <f t="shared" si="8"/>
        <v>0</v>
      </c>
    </row>
    <row r="12" spans="2:18">
      <c r="B12" s="10">
        <v>4</v>
      </c>
      <c r="C12" s="11" t="s">
        <v>33</v>
      </c>
      <c r="D12" s="11" t="s">
        <v>33</v>
      </c>
      <c r="E12" s="22">
        <v>166</v>
      </c>
      <c r="F12" s="17">
        <f t="shared" si="2"/>
        <v>5.2950558213716112</v>
      </c>
      <c r="G12" s="22">
        <v>449</v>
      </c>
      <c r="H12" s="17">
        <f t="shared" si="3"/>
        <v>14.322169059011165</v>
      </c>
      <c r="I12" s="22">
        <v>2471</v>
      </c>
      <c r="J12" s="18">
        <f t="shared" si="4"/>
        <v>78.819776714513551</v>
      </c>
      <c r="K12" s="23">
        <v>49</v>
      </c>
      <c r="L12" s="20">
        <f t="shared" si="5"/>
        <v>1.5629984051036681</v>
      </c>
      <c r="N12" s="337">
        <f t="shared" si="6"/>
        <v>3135</v>
      </c>
      <c r="P12">
        <v>67058</v>
      </c>
      <c r="Q12" s="546">
        <f t="shared" si="7"/>
        <v>0.66956962629365624</v>
      </c>
      <c r="R12" s="3">
        <f t="shared" si="8"/>
        <v>0.24754689969876822</v>
      </c>
    </row>
    <row r="13" spans="2:18">
      <c r="B13" s="10">
        <v>5</v>
      </c>
      <c r="C13" s="11" t="s">
        <v>32</v>
      </c>
      <c r="D13" s="11" t="s">
        <v>201</v>
      </c>
      <c r="E13" s="22">
        <v>5</v>
      </c>
      <c r="F13" s="17">
        <f t="shared" si="2"/>
        <v>0.35260930888575459</v>
      </c>
      <c r="G13" s="22">
        <v>79</v>
      </c>
      <c r="H13" s="17">
        <f t="shared" si="3"/>
        <v>5.5712270803949222</v>
      </c>
      <c r="I13" s="22">
        <v>1308</v>
      </c>
      <c r="J13" s="18">
        <f t="shared" si="4"/>
        <v>92.242595204513407</v>
      </c>
      <c r="K13" s="23">
        <v>26</v>
      </c>
      <c r="L13" s="20">
        <f t="shared" si="5"/>
        <v>1.8335684062059237</v>
      </c>
      <c r="N13" s="337">
        <f t="shared" si="6"/>
        <v>1418</v>
      </c>
      <c r="P13">
        <v>67058</v>
      </c>
      <c r="Q13" s="3">
        <f t="shared" si="7"/>
        <v>0.11780846431447405</v>
      </c>
      <c r="R13" s="3">
        <f t="shared" si="8"/>
        <v>7.4562319186375972E-3</v>
      </c>
    </row>
    <row r="14" spans="2:18">
      <c r="B14" s="10"/>
      <c r="C14" s="21"/>
      <c r="D14" s="11" t="s">
        <v>196</v>
      </c>
      <c r="E14" s="22">
        <v>35</v>
      </c>
      <c r="F14" s="17">
        <f t="shared" si="2"/>
        <v>3.1390134529147984</v>
      </c>
      <c r="G14" s="22">
        <v>159</v>
      </c>
      <c r="H14" s="17">
        <f t="shared" si="3"/>
        <v>14.260089686098654</v>
      </c>
      <c r="I14" s="22">
        <v>894</v>
      </c>
      <c r="J14" s="18">
        <f t="shared" si="4"/>
        <v>80.179372197309419</v>
      </c>
      <c r="K14" s="370">
        <v>27</v>
      </c>
      <c r="L14" s="20">
        <f t="shared" si="5"/>
        <v>2.4215246636771304</v>
      </c>
      <c r="N14" s="337">
        <f t="shared" si="6"/>
        <v>1115</v>
      </c>
      <c r="P14">
        <v>67058</v>
      </c>
      <c r="Q14" s="3">
        <f t="shared" si="7"/>
        <v>0.23710817501267559</v>
      </c>
      <c r="R14" s="3">
        <f t="shared" si="8"/>
        <v>5.2193623430463174E-2</v>
      </c>
    </row>
    <row r="15" spans="2:18">
      <c r="B15" s="10">
        <v>6</v>
      </c>
      <c r="C15" s="102" t="s">
        <v>30</v>
      </c>
      <c r="D15" s="102" t="s">
        <v>195</v>
      </c>
      <c r="E15" s="22">
        <v>39</v>
      </c>
      <c r="F15" s="17">
        <f t="shared" si="2"/>
        <v>1.7264276228419653</v>
      </c>
      <c r="G15" s="22">
        <v>131</v>
      </c>
      <c r="H15" s="17">
        <f t="shared" si="3"/>
        <v>5.7990261177512172</v>
      </c>
      <c r="I15" s="22">
        <v>2076</v>
      </c>
      <c r="J15" s="18">
        <f t="shared" si="4"/>
        <v>91.899070385126151</v>
      </c>
      <c r="K15" s="23">
        <v>13</v>
      </c>
      <c r="L15" s="20">
        <f t="shared" si="5"/>
        <v>0.57547587428065516</v>
      </c>
      <c r="N15" s="337">
        <f t="shared" si="6"/>
        <v>2259</v>
      </c>
      <c r="P15">
        <v>67058</v>
      </c>
      <c r="Q15" s="3">
        <f t="shared" si="7"/>
        <v>0.19535327626830504</v>
      </c>
      <c r="R15" s="3">
        <f t="shared" si="8"/>
        <v>5.8158608965373261E-2</v>
      </c>
    </row>
    <row r="16" spans="2:18">
      <c r="B16" s="10"/>
      <c r="C16" s="21"/>
      <c r="D16" s="102" t="s">
        <v>194</v>
      </c>
      <c r="E16" s="22">
        <v>16</v>
      </c>
      <c r="F16" s="17">
        <f t="shared" si="2"/>
        <v>0.67882901994060241</v>
      </c>
      <c r="G16" s="22">
        <v>9</v>
      </c>
      <c r="H16" s="17">
        <f t="shared" si="3"/>
        <v>0.38184132371658891</v>
      </c>
      <c r="I16" s="22">
        <v>2332</v>
      </c>
      <c r="J16" s="18">
        <f t="shared" si="4"/>
        <v>98.939329656342807</v>
      </c>
      <c r="K16" s="23">
        <v>0</v>
      </c>
      <c r="L16" s="20">
        <f t="shared" si="5"/>
        <v>0</v>
      </c>
      <c r="N16" s="337">
        <f t="shared" si="6"/>
        <v>2357</v>
      </c>
      <c r="P16">
        <v>67058</v>
      </c>
      <c r="Q16" s="3">
        <f t="shared" si="7"/>
        <v>1.3421217453547676E-2</v>
      </c>
      <c r="R16" s="3">
        <f t="shared" si="8"/>
        <v>2.3859942139640312E-2</v>
      </c>
    </row>
    <row r="17" spans="2:18">
      <c r="B17" s="10">
        <v>7</v>
      </c>
      <c r="C17" s="102" t="s">
        <v>31</v>
      </c>
      <c r="D17" s="102" t="s">
        <v>202</v>
      </c>
      <c r="E17" s="22">
        <v>20</v>
      </c>
      <c r="F17" s="17">
        <f t="shared" si="2"/>
        <v>0.94562647754137119</v>
      </c>
      <c r="G17" s="22">
        <v>18</v>
      </c>
      <c r="H17" s="17">
        <f t="shared" si="3"/>
        <v>0.85106382978723405</v>
      </c>
      <c r="I17" s="22">
        <v>2077</v>
      </c>
      <c r="J17" s="18">
        <f t="shared" si="4"/>
        <v>98.203309692671397</v>
      </c>
      <c r="K17" s="23">
        <v>0</v>
      </c>
      <c r="L17" s="20">
        <f t="shared" si="5"/>
        <v>0</v>
      </c>
      <c r="N17" s="337">
        <f t="shared" si="6"/>
        <v>2115</v>
      </c>
      <c r="P17">
        <v>67058</v>
      </c>
      <c r="Q17" s="3">
        <f t="shared" si="7"/>
        <v>2.6842434907095352E-2</v>
      </c>
      <c r="R17" s="3">
        <f t="shared" si="8"/>
        <v>2.9824927674550389E-2</v>
      </c>
    </row>
    <row r="18" spans="2:18">
      <c r="B18" s="10">
        <v>8</v>
      </c>
      <c r="C18" s="11" t="s">
        <v>18</v>
      </c>
      <c r="D18" s="11" t="s">
        <v>18</v>
      </c>
      <c r="E18" s="22">
        <v>26</v>
      </c>
      <c r="F18" s="17">
        <f t="shared" si="2"/>
        <v>2.1052631578947367</v>
      </c>
      <c r="G18" s="22">
        <v>201</v>
      </c>
      <c r="H18" s="17">
        <f t="shared" si="3"/>
        <v>16.275303643724694</v>
      </c>
      <c r="I18" s="22">
        <v>935</v>
      </c>
      <c r="J18" s="18">
        <f t="shared" si="4"/>
        <v>75.708502024291505</v>
      </c>
      <c r="K18" s="23">
        <v>73</v>
      </c>
      <c r="L18" s="20">
        <f t="shared" si="5"/>
        <v>5.9109311740890691</v>
      </c>
      <c r="N18" s="337">
        <f t="shared" si="6"/>
        <v>1235</v>
      </c>
      <c r="P18">
        <v>67058</v>
      </c>
      <c r="Q18" s="3">
        <f t="shared" si="7"/>
        <v>0.29974052312923144</v>
      </c>
      <c r="R18" s="3">
        <f t="shared" si="8"/>
        <v>3.8772405976915503E-2</v>
      </c>
    </row>
    <row r="19" spans="2:18">
      <c r="B19" s="10">
        <v>9</v>
      </c>
      <c r="C19" s="11" t="s">
        <v>11</v>
      </c>
      <c r="D19" s="11" t="s">
        <v>123</v>
      </c>
      <c r="E19" s="22">
        <v>34</v>
      </c>
      <c r="F19" s="17">
        <f t="shared" si="2"/>
        <v>2.2727272727272729</v>
      </c>
      <c r="G19" s="22">
        <v>120</v>
      </c>
      <c r="H19" s="17">
        <f t="shared" si="3"/>
        <v>8.0213903743315509</v>
      </c>
      <c r="I19" s="22">
        <v>1332</v>
      </c>
      <c r="J19" s="18">
        <f t="shared" si="4"/>
        <v>89.037433155080208</v>
      </c>
      <c r="K19" s="23">
        <v>10</v>
      </c>
      <c r="L19" s="20">
        <f t="shared" si="5"/>
        <v>0.66844919786096257</v>
      </c>
      <c r="N19" s="337">
        <f t="shared" si="6"/>
        <v>1496</v>
      </c>
      <c r="P19">
        <v>67058</v>
      </c>
      <c r="Q19" s="3">
        <f t="shared" si="7"/>
        <v>0.17894956604730233</v>
      </c>
      <c r="R19" s="3">
        <f t="shared" si="8"/>
        <v>5.0702377046735657E-2</v>
      </c>
    </row>
    <row r="20" spans="2:18">
      <c r="B20" s="10"/>
      <c r="C20" s="11"/>
      <c r="D20" s="11" t="s">
        <v>122</v>
      </c>
      <c r="E20" s="22">
        <v>14</v>
      </c>
      <c r="F20" s="17">
        <f t="shared" si="2"/>
        <v>0.79817559863169896</v>
      </c>
      <c r="G20" s="22">
        <v>20</v>
      </c>
      <c r="H20" s="17">
        <f t="shared" si="3"/>
        <v>1.1402508551881414</v>
      </c>
      <c r="I20" s="22">
        <v>1720</v>
      </c>
      <c r="J20" s="18">
        <f t="shared" si="4"/>
        <v>98.061573546180156</v>
      </c>
      <c r="K20" s="23">
        <v>0</v>
      </c>
      <c r="L20" s="20">
        <f t="shared" si="5"/>
        <v>0</v>
      </c>
      <c r="N20" s="337">
        <f t="shared" si="6"/>
        <v>1754</v>
      </c>
      <c r="P20">
        <v>67058</v>
      </c>
      <c r="Q20" s="3">
        <f t="shared" si="7"/>
        <v>2.9824927674550389E-2</v>
      </c>
      <c r="R20" s="3">
        <f t="shared" si="8"/>
        <v>2.0877449372185271E-2</v>
      </c>
    </row>
    <row r="21" spans="2:18">
      <c r="B21" s="10">
        <v>10</v>
      </c>
      <c r="C21" s="11" t="s">
        <v>15</v>
      </c>
      <c r="D21" s="11" t="s">
        <v>15</v>
      </c>
      <c r="E21" s="22">
        <v>78</v>
      </c>
      <c r="F21" s="17">
        <f t="shared" si="2"/>
        <v>3.0891089108910892</v>
      </c>
      <c r="G21" s="22">
        <v>397</v>
      </c>
      <c r="H21" s="17">
        <f t="shared" si="3"/>
        <v>15.722772277227723</v>
      </c>
      <c r="I21" s="22">
        <v>2050</v>
      </c>
      <c r="J21" s="18">
        <f t="shared" si="4"/>
        <v>81.188118811881196</v>
      </c>
      <c r="K21" s="23">
        <v>0</v>
      </c>
      <c r="L21" s="20">
        <f t="shared" si="5"/>
        <v>0</v>
      </c>
      <c r="N21" s="337">
        <f t="shared" si="6"/>
        <v>2525</v>
      </c>
      <c r="P21">
        <v>67058</v>
      </c>
      <c r="Q21" s="546">
        <f t="shared" si="7"/>
        <v>0.59202481433982523</v>
      </c>
      <c r="R21" s="3">
        <f t="shared" si="8"/>
        <v>0.11631721793074652</v>
      </c>
    </row>
    <row r="22" spans="2:18">
      <c r="B22" s="10">
        <v>11</v>
      </c>
      <c r="C22" s="11" t="s">
        <v>17</v>
      </c>
      <c r="D22" s="11" t="s">
        <v>17</v>
      </c>
      <c r="E22" s="22">
        <v>15</v>
      </c>
      <c r="F22" s="17">
        <f t="shared" si="2"/>
        <v>0.72992700729927007</v>
      </c>
      <c r="G22" s="22">
        <v>145</v>
      </c>
      <c r="H22" s="17">
        <f t="shared" si="3"/>
        <v>7.0559610705596105</v>
      </c>
      <c r="I22" s="22">
        <v>1884</v>
      </c>
      <c r="J22" s="18">
        <f t="shared" si="4"/>
        <v>91.678832116788328</v>
      </c>
      <c r="K22" s="23">
        <v>11</v>
      </c>
      <c r="L22" s="20">
        <f t="shared" si="5"/>
        <v>0.53527980535279807</v>
      </c>
      <c r="N22" s="337">
        <f t="shared" si="6"/>
        <v>2055</v>
      </c>
      <c r="P22">
        <v>67058</v>
      </c>
      <c r="Q22" s="3">
        <f t="shared" si="7"/>
        <v>0.21623072564049034</v>
      </c>
      <c r="R22" s="3">
        <f t="shared" si="8"/>
        <v>2.2368695755912792E-2</v>
      </c>
    </row>
    <row r="23" spans="2:18">
      <c r="B23" s="10">
        <v>12</v>
      </c>
      <c r="C23" s="11" t="s">
        <v>19</v>
      </c>
      <c r="D23" s="11" t="s">
        <v>19</v>
      </c>
      <c r="E23" s="22">
        <v>27</v>
      </c>
      <c r="F23" s="17">
        <f t="shared" si="2"/>
        <v>1.055512118842846</v>
      </c>
      <c r="G23" s="22">
        <v>57</v>
      </c>
      <c r="H23" s="17">
        <f t="shared" si="3"/>
        <v>2.2283033620015638</v>
      </c>
      <c r="I23" s="22">
        <v>2474</v>
      </c>
      <c r="J23" s="18">
        <f t="shared" si="4"/>
        <v>96.71618451915559</v>
      </c>
      <c r="K23" s="23">
        <v>0</v>
      </c>
      <c r="L23" s="20">
        <f t="shared" si="5"/>
        <v>0</v>
      </c>
      <c r="N23" s="337">
        <f t="shared" si="6"/>
        <v>2558</v>
      </c>
      <c r="P23">
        <v>67058</v>
      </c>
      <c r="Q23" s="3">
        <f t="shared" si="7"/>
        <v>8.500104387246861E-2</v>
      </c>
      <c r="R23" s="3">
        <f t="shared" si="8"/>
        <v>4.0263652360643026E-2</v>
      </c>
    </row>
    <row r="24" spans="2:18">
      <c r="B24" s="10">
        <v>13</v>
      </c>
      <c r="C24" s="11" t="s">
        <v>24</v>
      </c>
      <c r="D24" s="11" t="s">
        <v>24</v>
      </c>
      <c r="E24" s="22">
        <v>49</v>
      </c>
      <c r="F24" s="17">
        <f t="shared" si="2"/>
        <v>3.2536520584329347</v>
      </c>
      <c r="G24" s="22">
        <v>213</v>
      </c>
      <c r="H24" s="17">
        <f t="shared" si="3"/>
        <v>14.143426294820719</v>
      </c>
      <c r="I24" s="22">
        <v>1190</v>
      </c>
      <c r="J24" s="18">
        <f t="shared" si="4"/>
        <v>79.017264276228417</v>
      </c>
      <c r="K24" s="23">
        <v>54</v>
      </c>
      <c r="L24" s="20">
        <f t="shared" si="5"/>
        <v>3.5856573705179287</v>
      </c>
      <c r="N24" s="337">
        <f t="shared" si="6"/>
        <v>1506</v>
      </c>
      <c r="P24">
        <v>67058</v>
      </c>
      <c r="Q24" s="3">
        <f t="shared" si="7"/>
        <v>0.31763547973396161</v>
      </c>
      <c r="R24" s="3">
        <f t="shared" si="8"/>
        <v>7.3071072802648462E-2</v>
      </c>
    </row>
    <row r="25" spans="2:18">
      <c r="B25" s="10"/>
      <c r="C25" s="21"/>
      <c r="D25" s="102" t="s">
        <v>203</v>
      </c>
      <c r="E25" s="22">
        <v>15</v>
      </c>
      <c r="F25" s="17">
        <f t="shared" si="2"/>
        <v>0.9733939000648929</v>
      </c>
      <c r="G25" s="22">
        <v>8</v>
      </c>
      <c r="H25" s="17">
        <f t="shared" si="3"/>
        <v>0.5191434133679429</v>
      </c>
      <c r="I25" s="22">
        <v>1512</v>
      </c>
      <c r="J25" s="18">
        <f t="shared" si="4"/>
        <v>98.118105126541209</v>
      </c>
      <c r="K25" s="23">
        <v>6</v>
      </c>
      <c r="L25" s="20">
        <f t="shared" si="5"/>
        <v>0.38935756002595717</v>
      </c>
      <c r="N25" s="337">
        <f t="shared" si="6"/>
        <v>1541</v>
      </c>
      <c r="P25">
        <v>67058</v>
      </c>
      <c r="Q25" s="3">
        <f t="shared" si="7"/>
        <v>1.1929971069820156E-2</v>
      </c>
      <c r="R25" s="3">
        <f t="shared" si="8"/>
        <v>2.2368695755912792E-2</v>
      </c>
    </row>
    <row r="26" spans="2:18">
      <c r="B26" s="10">
        <v>14</v>
      </c>
      <c r="C26" s="102" t="s">
        <v>29</v>
      </c>
      <c r="D26" s="102" t="s">
        <v>29</v>
      </c>
      <c r="E26" s="22">
        <v>4</v>
      </c>
      <c r="F26" s="17">
        <f t="shared" si="2"/>
        <v>0.16096579476861167</v>
      </c>
      <c r="G26" s="22">
        <v>19</v>
      </c>
      <c r="H26" s="17">
        <f t="shared" si="3"/>
        <v>0.76458752515090544</v>
      </c>
      <c r="I26" s="22">
        <v>2462</v>
      </c>
      <c r="J26" s="18">
        <f t="shared" si="4"/>
        <v>99.074446680080484</v>
      </c>
      <c r="K26" s="23">
        <v>0</v>
      </c>
      <c r="L26" s="20">
        <f t="shared" si="5"/>
        <v>0</v>
      </c>
      <c r="N26" s="337">
        <f t="shared" si="6"/>
        <v>2485</v>
      </c>
      <c r="P26">
        <v>67058</v>
      </c>
      <c r="Q26" s="3">
        <f t="shared" si="7"/>
        <v>2.8333681290822872E-2</v>
      </c>
      <c r="R26" s="3">
        <f t="shared" si="8"/>
        <v>5.9649855349100779E-3</v>
      </c>
    </row>
    <row r="27" spans="2:18">
      <c r="B27" s="10">
        <v>15</v>
      </c>
      <c r="C27" s="11" t="s">
        <v>28</v>
      </c>
      <c r="D27" s="11" t="s">
        <v>28</v>
      </c>
      <c r="E27" s="22">
        <v>43</v>
      </c>
      <c r="F27" s="17">
        <f t="shared" si="2"/>
        <v>1.8711923411662315</v>
      </c>
      <c r="G27" s="22">
        <v>98</v>
      </c>
      <c r="H27" s="17">
        <f t="shared" si="3"/>
        <v>4.2645778938207135</v>
      </c>
      <c r="I27" s="22">
        <v>2150</v>
      </c>
      <c r="J27" s="18">
        <f t="shared" si="4"/>
        <v>93.559617058311574</v>
      </c>
      <c r="K27" s="23">
        <v>7</v>
      </c>
      <c r="L27" s="20">
        <f t="shared" si="5"/>
        <v>0.30461270670147955</v>
      </c>
      <c r="N27" s="337">
        <f t="shared" si="6"/>
        <v>2298</v>
      </c>
      <c r="P27">
        <v>67058</v>
      </c>
      <c r="Q27" s="3">
        <f t="shared" si="7"/>
        <v>0.14614214560529692</v>
      </c>
      <c r="R27" s="3">
        <f t="shared" si="8"/>
        <v>6.4123594500283335E-2</v>
      </c>
    </row>
    <row r="28" spans="2:18">
      <c r="B28" s="10">
        <v>16</v>
      </c>
      <c r="C28" s="11" t="s">
        <v>27</v>
      </c>
      <c r="D28" s="11" t="s">
        <v>27</v>
      </c>
      <c r="E28" s="22">
        <v>34</v>
      </c>
      <c r="F28" s="17">
        <f t="shared" si="2"/>
        <v>1.050355267222737</v>
      </c>
      <c r="G28" s="22">
        <v>87</v>
      </c>
      <c r="H28" s="17">
        <f t="shared" si="3"/>
        <v>2.6876737720111215</v>
      </c>
      <c r="I28" s="22">
        <v>3116</v>
      </c>
      <c r="J28" s="18">
        <f t="shared" si="4"/>
        <v>96.261970960766135</v>
      </c>
      <c r="K28" s="23">
        <v>0</v>
      </c>
      <c r="L28" s="20">
        <f t="shared" si="5"/>
        <v>0</v>
      </c>
      <c r="N28" s="337">
        <f t="shared" si="6"/>
        <v>3237</v>
      </c>
      <c r="P28">
        <v>67058</v>
      </c>
      <c r="Q28" s="3">
        <f t="shared" si="7"/>
        <v>0.12973843538429419</v>
      </c>
      <c r="R28" s="3">
        <f t="shared" si="8"/>
        <v>5.0702377046735657E-2</v>
      </c>
    </row>
    <row r="29" spans="2:18">
      <c r="B29" s="10">
        <v>17</v>
      </c>
      <c r="C29" s="11" t="s">
        <v>25</v>
      </c>
      <c r="D29" s="11" t="s">
        <v>127</v>
      </c>
      <c r="E29" s="22">
        <v>0</v>
      </c>
      <c r="F29" s="17">
        <f t="shared" si="2"/>
        <v>0</v>
      </c>
      <c r="G29" s="22">
        <v>61</v>
      </c>
      <c r="H29" s="17">
        <f t="shared" si="3"/>
        <v>3.6658653846153846</v>
      </c>
      <c r="I29" s="22">
        <v>1600</v>
      </c>
      <c r="J29" s="18">
        <f t="shared" si="4"/>
        <v>96.15384615384616</v>
      </c>
      <c r="K29" s="23">
        <v>3</v>
      </c>
      <c r="L29" s="20">
        <f t="shared" si="5"/>
        <v>0.18028846153846154</v>
      </c>
      <c r="N29" s="337">
        <f t="shared" si="6"/>
        <v>1664</v>
      </c>
      <c r="P29">
        <v>67058</v>
      </c>
      <c r="Q29" s="3">
        <f t="shared" si="7"/>
        <v>9.096602940737869E-2</v>
      </c>
      <c r="R29" s="3">
        <f t="shared" si="8"/>
        <v>0</v>
      </c>
    </row>
    <row r="30" spans="2:18">
      <c r="B30" s="10"/>
      <c r="C30" s="11"/>
      <c r="D30" s="11" t="s">
        <v>126</v>
      </c>
      <c r="E30" s="22">
        <v>20</v>
      </c>
      <c r="F30" s="17">
        <f t="shared" si="2"/>
        <v>0.92807424593967514</v>
      </c>
      <c r="G30" s="22">
        <v>205</v>
      </c>
      <c r="H30" s="17">
        <f t="shared" si="3"/>
        <v>9.5127610208816709</v>
      </c>
      <c r="I30" s="22">
        <v>1921</v>
      </c>
      <c r="J30" s="18">
        <f t="shared" si="4"/>
        <v>89.141531322505799</v>
      </c>
      <c r="K30" s="23">
        <v>9</v>
      </c>
      <c r="L30" s="20">
        <f t="shared" si="5"/>
        <v>0.41763341067285387</v>
      </c>
      <c r="N30" s="337">
        <f t="shared" si="6"/>
        <v>2155</v>
      </c>
      <c r="P30">
        <v>67058</v>
      </c>
      <c r="Q30" s="3">
        <f t="shared" si="7"/>
        <v>0.30570550866414148</v>
      </c>
      <c r="R30" s="3">
        <f t="shared" si="8"/>
        <v>2.9824927674550389E-2</v>
      </c>
    </row>
    <row r="31" spans="2:18">
      <c r="B31" s="10">
        <v>18</v>
      </c>
      <c r="C31" s="11" t="s">
        <v>26</v>
      </c>
      <c r="D31" s="11" t="s">
        <v>26</v>
      </c>
      <c r="E31" s="22">
        <v>2</v>
      </c>
      <c r="F31" s="17">
        <f t="shared" si="2"/>
        <v>9.3414292386735168E-2</v>
      </c>
      <c r="G31" s="22">
        <v>51</v>
      </c>
      <c r="H31" s="17">
        <f t="shared" si="3"/>
        <v>2.3820644558617472</v>
      </c>
      <c r="I31" s="22">
        <v>2030</v>
      </c>
      <c r="J31" s="18">
        <f t="shared" si="4"/>
        <v>94.815506772536196</v>
      </c>
      <c r="K31" s="23">
        <v>58</v>
      </c>
      <c r="L31" s="20">
        <f t="shared" si="5"/>
        <v>2.7090144792153201</v>
      </c>
      <c r="N31" s="337">
        <f t="shared" si="6"/>
        <v>2141</v>
      </c>
      <c r="P31">
        <v>67058</v>
      </c>
      <c r="Q31" s="3">
        <f t="shared" si="7"/>
        <v>7.6053565570103496E-2</v>
      </c>
      <c r="R31" s="3">
        <f t="shared" si="8"/>
        <v>2.982492767455039E-3</v>
      </c>
    </row>
    <row r="32" spans="2:18">
      <c r="B32" s="10">
        <v>19</v>
      </c>
      <c r="C32" s="11" t="s">
        <v>23</v>
      </c>
      <c r="D32" s="11" t="s">
        <v>23</v>
      </c>
      <c r="E32" s="22">
        <v>90</v>
      </c>
      <c r="F32" s="17">
        <f t="shared" si="2"/>
        <v>6.8545316070068543</v>
      </c>
      <c r="G32" s="22">
        <v>183</v>
      </c>
      <c r="H32" s="17">
        <f t="shared" si="3"/>
        <v>13.937547600913938</v>
      </c>
      <c r="I32" s="22">
        <v>1016</v>
      </c>
      <c r="J32" s="18">
        <f t="shared" si="4"/>
        <v>77.380045696877374</v>
      </c>
      <c r="K32" s="23">
        <v>24</v>
      </c>
      <c r="L32" s="20">
        <f t="shared" si="5"/>
        <v>1.8278750952018279</v>
      </c>
      <c r="N32" s="337">
        <f t="shared" si="6"/>
        <v>1313</v>
      </c>
      <c r="P32">
        <v>67058</v>
      </c>
      <c r="Q32" s="3">
        <f t="shared" si="7"/>
        <v>0.27289808822213601</v>
      </c>
      <c r="R32" s="3">
        <f t="shared" si="8"/>
        <v>0.13421217453547674</v>
      </c>
    </row>
    <row r="33" spans="2:18">
      <c r="B33" s="10">
        <v>20</v>
      </c>
      <c r="C33" s="11" t="s">
        <v>22</v>
      </c>
      <c r="D33" s="11" t="s">
        <v>22</v>
      </c>
      <c r="E33" s="22">
        <v>44</v>
      </c>
      <c r="F33" s="17">
        <f t="shared" si="2"/>
        <v>3.6514522821576767</v>
      </c>
      <c r="G33" s="22">
        <v>153</v>
      </c>
      <c r="H33" s="17">
        <f t="shared" si="3"/>
        <v>12.697095435684647</v>
      </c>
      <c r="I33" s="22">
        <v>947</v>
      </c>
      <c r="J33" s="18">
        <f t="shared" si="4"/>
        <v>78.589211618257266</v>
      </c>
      <c r="K33" s="23">
        <v>61</v>
      </c>
      <c r="L33" s="20">
        <f t="shared" si="5"/>
        <v>5.0622406639004147</v>
      </c>
      <c r="N33" s="337">
        <f t="shared" si="6"/>
        <v>1205</v>
      </c>
      <c r="P33">
        <v>67058</v>
      </c>
      <c r="Q33" s="3">
        <f t="shared" si="7"/>
        <v>0.2281606967103105</v>
      </c>
      <c r="R33" s="3">
        <f t="shared" si="8"/>
        <v>6.5614840884010858E-2</v>
      </c>
    </row>
    <row r="34" spans="2:18">
      <c r="B34" s="10">
        <v>21</v>
      </c>
      <c r="C34" s="11" t="s">
        <v>21</v>
      </c>
      <c r="D34" s="11" t="s">
        <v>21</v>
      </c>
      <c r="E34" s="22">
        <v>0</v>
      </c>
      <c r="F34" s="17">
        <f t="shared" si="2"/>
        <v>0</v>
      </c>
      <c r="G34" s="22">
        <v>15</v>
      </c>
      <c r="H34" s="17">
        <f t="shared" si="3"/>
        <v>0.95359186268277174</v>
      </c>
      <c r="I34" s="22">
        <v>1558</v>
      </c>
      <c r="J34" s="18">
        <f t="shared" si="4"/>
        <v>99.046408137317229</v>
      </c>
      <c r="K34" s="23">
        <v>0</v>
      </c>
      <c r="L34" s="20">
        <f t="shared" si="5"/>
        <v>0</v>
      </c>
      <c r="N34" s="337">
        <f t="shared" si="6"/>
        <v>1573</v>
      </c>
      <c r="P34">
        <v>67058</v>
      </c>
      <c r="Q34" s="3">
        <f t="shared" si="7"/>
        <v>2.2368695755912792E-2</v>
      </c>
      <c r="R34" s="3">
        <f t="shared" si="8"/>
        <v>0</v>
      </c>
    </row>
    <row r="35" spans="2:18">
      <c r="B35" s="10"/>
      <c r="C35" s="21"/>
      <c r="D35" s="102" t="s">
        <v>204</v>
      </c>
      <c r="E35" s="22">
        <v>26</v>
      </c>
      <c r="F35" s="17">
        <f t="shared" si="2"/>
        <v>1.8492176386913231</v>
      </c>
      <c r="G35" s="22">
        <v>32</v>
      </c>
      <c r="H35" s="17">
        <f t="shared" si="3"/>
        <v>2.275960170697013</v>
      </c>
      <c r="I35" s="22">
        <v>1346</v>
      </c>
      <c r="J35" s="18">
        <f t="shared" si="4"/>
        <v>95.732574679943099</v>
      </c>
      <c r="K35" s="23">
        <v>2</v>
      </c>
      <c r="L35" s="20">
        <f t="shared" si="5"/>
        <v>0.14224751066856331</v>
      </c>
      <c r="N35" s="337">
        <f t="shared" si="6"/>
        <v>1406</v>
      </c>
      <c r="P35">
        <v>67058</v>
      </c>
      <c r="Q35" s="3">
        <f t="shared" si="7"/>
        <v>4.7719884279280624E-2</v>
      </c>
      <c r="R35" s="3">
        <f t="shared" si="8"/>
        <v>3.8772405976915503E-2</v>
      </c>
    </row>
    <row r="36" spans="2:18">
      <c r="B36" s="10">
        <v>22</v>
      </c>
      <c r="C36" s="102" t="s">
        <v>20</v>
      </c>
      <c r="D36" s="102" t="s">
        <v>20</v>
      </c>
      <c r="E36" s="104">
        <v>4</v>
      </c>
      <c r="F36" s="17">
        <f t="shared" si="2"/>
        <v>0.26881720430107531</v>
      </c>
      <c r="G36" s="104">
        <v>24</v>
      </c>
      <c r="H36" s="17">
        <f t="shared" si="3"/>
        <v>1.6129032258064515</v>
      </c>
      <c r="I36" s="104">
        <v>1460</v>
      </c>
      <c r="J36" s="18">
        <f t="shared" si="4"/>
        <v>98.118279569892479</v>
      </c>
      <c r="K36" s="105">
        <v>0</v>
      </c>
      <c r="L36" s="20">
        <f t="shared" si="5"/>
        <v>0</v>
      </c>
      <c r="N36" s="337">
        <f t="shared" si="6"/>
        <v>1488</v>
      </c>
      <c r="P36">
        <v>67058</v>
      </c>
      <c r="Q36" s="3">
        <f t="shared" si="7"/>
        <v>3.5789913209460469E-2</v>
      </c>
      <c r="R36" s="3">
        <f t="shared" si="8"/>
        <v>5.9649855349100779E-3</v>
      </c>
    </row>
    <row r="37" spans="2:18">
      <c r="B37" s="10"/>
      <c r="C37" s="21"/>
      <c r="D37" s="102" t="s">
        <v>205</v>
      </c>
      <c r="E37" s="104">
        <v>19</v>
      </c>
      <c r="F37" s="17">
        <f t="shared" si="2"/>
        <v>0.99268547544409613</v>
      </c>
      <c r="G37" s="104">
        <v>7</v>
      </c>
      <c r="H37" s="17">
        <f t="shared" si="3"/>
        <v>0.36572622779519331</v>
      </c>
      <c r="I37" s="104">
        <v>1888</v>
      </c>
      <c r="J37" s="18">
        <f t="shared" si="4"/>
        <v>98.641588296760702</v>
      </c>
      <c r="K37" s="105">
        <v>0</v>
      </c>
      <c r="L37" s="20">
        <f t="shared" si="5"/>
        <v>0</v>
      </c>
      <c r="N37" s="337">
        <f t="shared" si="6"/>
        <v>1914</v>
      </c>
      <c r="P37">
        <v>67058</v>
      </c>
      <c r="Q37" s="3">
        <f t="shared" si="7"/>
        <v>1.0438724686092636E-2</v>
      </c>
      <c r="R37" s="3">
        <f t="shared" si="8"/>
        <v>2.8333681290822872E-2</v>
      </c>
    </row>
    <row r="38" spans="2:18">
      <c r="B38" s="10">
        <v>23</v>
      </c>
      <c r="C38" s="11" t="s">
        <v>16</v>
      </c>
      <c r="D38" s="11" t="s">
        <v>16</v>
      </c>
      <c r="E38" s="104">
        <v>13</v>
      </c>
      <c r="F38" s="17">
        <f t="shared" si="2"/>
        <v>0.55626872058194266</v>
      </c>
      <c r="G38" s="104">
        <v>11</v>
      </c>
      <c r="H38" s="17">
        <f t="shared" si="3"/>
        <v>0.47068891741548996</v>
      </c>
      <c r="I38" s="104">
        <v>2311</v>
      </c>
      <c r="J38" s="18">
        <f t="shared" si="4"/>
        <v>98.88746255883612</v>
      </c>
      <c r="K38" s="105">
        <v>2</v>
      </c>
      <c r="L38" s="20">
        <f t="shared" si="5"/>
        <v>8.5579803166452723E-2</v>
      </c>
      <c r="N38" s="337">
        <f t="shared" si="6"/>
        <v>2337</v>
      </c>
      <c r="P38">
        <v>67058</v>
      </c>
      <c r="Q38" s="3">
        <f t="shared" si="7"/>
        <v>1.6403710221002715E-2</v>
      </c>
      <c r="R38" s="3">
        <f t="shared" si="8"/>
        <v>1.9386202988457751E-2</v>
      </c>
    </row>
    <row r="39" spans="2:18">
      <c r="B39" s="10">
        <v>24</v>
      </c>
      <c r="C39" s="11" t="s">
        <v>10</v>
      </c>
      <c r="D39" s="11" t="s">
        <v>10</v>
      </c>
      <c r="E39" s="104">
        <v>27</v>
      </c>
      <c r="F39" s="17">
        <f t="shared" si="2"/>
        <v>1.2599160055996266</v>
      </c>
      <c r="G39" s="104">
        <v>228</v>
      </c>
      <c r="H39" s="17">
        <f t="shared" si="3"/>
        <v>10.639290713952402</v>
      </c>
      <c r="I39" s="104">
        <v>1874</v>
      </c>
      <c r="J39" s="18">
        <f t="shared" si="4"/>
        <v>87.447503499766682</v>
      </c>
      <c r="K39" s="105">
        <v>14</v>
      </c>
      <c r="L39" s="20">
        <f t="shared" si="5"/>
        <v>0.65328978068128785</v>
      </c>
      <c r="N39" s="337">
        <f t="shared" si="6"/>
        <v>2143</v>
      </c>
      <c r="P39">
        <v>67058</v>
      </c>
      <c r="Q39" s="3">
        <f t="shared" si="7"/>
        <v>0.34000417548987444</v>
      </c>
      <c r="R39" s="3">
        <f t="shared" si="8"/>
        <v>4.0263652360643026E-2</v>
      </c>
    </row>
    <row r="40" spans="2:18">
      <c r="B40" s="10">
        <v>25</v>
      </c>
      <c r="C40" s="11" t="s">
        <v>9</v>
      </c>
      <c r="D40" s="11" t="s">
        <v>9</v>
      </c>
      <c r="E40" s="104">
        <v>30</v>
      </c>
      <c r="F40" s="371">
        <f t="shared" si="2"/>
        <v>1.3661202185792349</v>
      </c>
      <c r="G40" s="104">
        <v>233</v>
      </c>
      <c r="H40" s="371">
        <f t="shared" si="3"/>
        <v>10.610200364298725</v>
      </c>
      <c r="I40" s="104">
        <v>1909</v>
      </c>
      <c r="J40" s="372">
        <f t="shared" si="4"/>
        <v>86.930783242258642</v>
      </c>
      <c r="K40" s="105">
        <v>24</v>
      </c>
      <c r="L40" s="373">
        <f t="shared" si="5"/>
        <v>1.0928961748633881</v>
      </c>
      <c r="N40" s="337">
        <f t="shared" si="6"/>
        <v>2196</v>
      </c>
      <c r="P40">
        <v>67058</v>
      </c>
      <c r="Q40" s="3">
        <f t="shared" si="7"/>
        <v>0.34746040740851203</v>
      </c>
      <c r="R40" s="3">
        <f t="shared" si="8"/>
        <v>4.4737391511825583E-2</v>
      </c>
    </row>
    <row r="41" spans="2:18" ht="15.75" thickBot="1">
      <c r="B41" s="58">
        <v>26</v>
      </c>
      <c r="C41" s="59" t="s">
        <v>8</v>
      </c>
      <c r="D41" s="59" t="s">
        <v>8</v>
      </c>
      <c r="E41" s="374">
        <v>13</v>
      </c>
      <c r="F41" s="375">
        <f t="shared" si="2"/>
        <v>0.52356020942408377</v>
      </c>
      <c r="G41" s="374">
        <v>50</v>
      </c>
      <c r="H41" s="375">
        <f t="shared" si="3"/>
        <v>2.0136931131695528</v>
      </c>
      <c r="I41" s="374">
        <v>2411</v>
      </c>
      <c r="J41" s="376">
        <f t="shared" si="4"/>
        <v>97.100281917035844</v>
      </c>
      <c r="K41" s="87">
        <v>9</v>
      </c>
      <c r="L41" s="377">
        <f t="shared" si="5"/>
        <v>0.3624647603705195</v>
      </c>
      <c r="N41" s="337">
        <f t="shared" si="6"/>
        <v>2483</v>
      </c>
      <c r="P41">
        <v>67058</v>
      </c>
      <c r="Q41" s="3">
        <f t="shared" si="7"/>
        <v>7.4562319186375972E-2</v>
      </c>
      <c r="R41" s="3">
        <f t="shared" si="8"/>
        <v>1.9386202988457751E-2</v>
      </c>
    </row>
    <row r="42" spans="2:18">
      <c r="B42" s="575" t="s">
        <v>247</v>
      </c>
      <c r="C42" s="576"/>
      <c r="D42" s="576"/>
      <c r="E42" s="378">
        <f>SUM(E8:E41)</f>
        <v>998</v>
      </c>
      <c r="F42" s="379">
        <f t="shared" si="2"/>
        <v>1.4882638909600645</v>
      </c>
      <c r="G42" s="378">
        <f>SUM(G8:G41)</f>
        <v>4370</v>
      </c>
      <c r="H42" s="379">
        <f t="shared" si="3"/>
        <v>6.5167466968892596</v>
      </c>
      <c r="I42" s="378">
        <f>SUM(I8:I41)</f>
        <v>61146</v>
      </c>
      <c r="J42" s="379">
        <f t="shared" si="4"/>
        <v>91.183751379402906</v>
      </c>
      <c r="K42" s="378">
        <f>SUM(K8:K41)</f>
        <v>544</v>
      </c>
      <c r="L42" s="380">
        <f t="shared" si="5"/>
        <v>0.81123803274777051</v>
      </c>
      <c r="N42" s="337">
        <f t="shared" si="6"/>
        <v>67058</v>
      </c>
      <c r="O42" s="3">
        <f>+L42+J42+H42+F42</f>
        <v>100</v>
      </c>
      <c r="Q42" s="3">
        <f>SUM(Q8:Q41)</f>
        <v>6.5167466968892604</v>
      </c>
      <c r="R42" s="3">
        <f>SUM(R8:R41)</f>
        <v>1.4882638909600643</v>
      </c>
    </row>
    <row r="43" spans="2:18">
      <c r="B43" s="568">
        <v>2016</v>
      </c>
      <c r="C43" s="569"/>
      <c r="D43" s="569"/>
      <c r="E43" s="381">
        <v>1178</v>
      </c>
      <c r="F43" s="285">
        <v>1.7182531579100906</v>
      </c>
      <c r="G43" s="381">
        <v>4819</v>
      </c>
      <c r="H43" s="285">
        <v>7.0290848624522297</v>
      </c>
      <c r="I43" s="381">
        <v>61814</v>
      </c>
      <c r="J43" s="285">
        <v>90.163073601913709</v>
      </c>
      <c r="K43" s="381">
        <v>747</v>
      </c>
      <c r="L43" s="284">
        <v>1.0895883777239708</v>
      </c>
      <c r="N43" s="337">
        <f t="shared" si="6"/>
        <v>68558</v>
      </c>
      <c r="O43" s="3">
        <f t="shared" ref="O43:O46" si="9">+L43+J43+H43+F43</f>
        <v>100</v>
      </c>
    </row>
    <row r="44" spans="2:18">
      <c r="B44" s="568">
        <v>2015</v>
      </c>
      <c r="C44" s="569"/>
      <c r="D44" s="569"/>
      <c r="E44" s="381">
        <v>1190</v>
      </c>
      <c r="F44" s="283">
        <v>1.7614494212380472</v>
      </c>
      <c r="G44" s="383">
        <v>5274</v>
      </c>
      <c r="H44" s="283">
        <v>7.8066254181592116</v>
      </c>
      <c r="I44" s="383">
        <v>60250</v>
      </c>
      <c r="J44" s="283">
        <v>89.182628260161636</v>
      </c>
      <c r="K44" s="382">
        <v>844</v>
      </c>
      <c r="L44" s="284">
        <v>1.2492969004411025</v>
      </c>
      <c r="N44" s="337">
        <f t="shared" si="6"/>
        <v>67558</v>
      </c>
      <c r="O44" s="3">
        <f t="shared" si="9"/>
        <v>100</v>
      </c>
    </row>
    <row r="45" spans="2:18">
      <c r="B45" s="568">
        <v>2014</v>
      </c>
      <c r="C45" s="569"/>
      <c r="D45" s="569"/>
      <c r="E45" s="381">
        <v>1224</v>
      </c>
      <c r="F45" s="283">
        <v>1.81</v>
      </c>
      <c r="G45" s="383">
        <v>4867</v>
      </c>
      <c r="H45" s="283">
        <v>7.2</v>
      </c>
      <c r="I45" s="383">
        <v>60518</v>
      </c>
      <c r="J45" s="283">
        <v>89.59</v>
      </c>
      <c r="K45" s="382">
        <v>942</v>
      </c>
      <c r="L45" s="284">
        <v>1.4</v>
      </c>
      <c r="N45" s="337">
        <f t="shared" si="6"/>
        <v>67551</v>
      </c>
      <c r="O45" s="3">
        <f t="shared" si="9"/>
        <v>100.00000000000001</v>
      </c>
    </row>
    <row r="46" spans="2:18" ht="15.75" thickBot="1">
      <c r="B46" s="570">
        <v>2013</v>
      </c>
      <c r="C46" s="571"/>
      <c r="D46" s="571"/>
      <c r="E46" s="384">
        <v>1621</v>
      </c>
      <c r="F46" s="386">
        <v>2.4700000000000002</v>
      </c>
      <c r="G46" s="384">
        <v>4751</v>
      </c>
      <c r="H46" s="386">
        <v>7.25</v>
      </c>
      <c r="I46" s="387">
        <f>(89700/153)*100</f>
        <v>58627.450980392154</v>
      </c>
      <c r="J46" s="389">
        <f t="shared" ref="J46" si="10">+I46/N46*100</f>
        <v>88.826172527758175</v>
      </c>
      <c r="K46" s="385">
        <v>1003</v>
      </c>
      <c r="L46" s="388">
        <v>1.45</v>
      </c>
      <c r="N46" s="396">
        <f t="shared" si="6"/>
        <v>66002.450980392154</v>
      </c>
      <c r="O46" s="3">
        <f t="shared" si="9"/>
        <v>99.996172527758176</v>
      </c>
    </row>
    <row r="47" spans="2:18" ht="15.75" thickTop="1">
      <c r="B47" s="14" t="s">
        <v>240</v>
      </c>
      <c r="C47" s="14"/>
      <c r="D47" s="5"/>
      <c r="E47" s="5"/>
      <c r="F47" s="5"/>
      <c r="G47" s="5"/>
      <c r="H47" s="5"/>
      <c r="I47" s="5"/>
      <c r="J47" s="5"/>
      <c r="K47" s="5"/>
      <c r="L47" s="5"/>
    </row>
  </sheetData>
  <mergeCells count="16">
    <mergeCell ref="B43:D43"/>
    <mergeCell ref="B44:D44"/>
    <mergeCell ref="B46:D46"/>
    <mergeCell ref="B45:D45"/>
    <mergeCell ref="C4:C6"/>
    <mergeCell ref="B42:D42"/>
    <mergeCell ref="C7:D7"/>
    <mergeCell ref="B1:L1"/>
    <mergeCell ref="B2:L2"/>
    <mergeCell ref="B4:B6"/>
    <mergeCell ref="D4:D6"/>
    <mergeCell ref="E4:L4"/>
    <mergeCell ref="E5:F5"/>
    <mergeCell ref="G5:H5"/>
    <mergeCell ref="I5:J5"/>
    <mergeCell ref="K5:L5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B1:I46"/>
  <sheetViews>
    <sheetView workbookViewId="0">
      <selection activeCell="L8" sqref="L8"/>
    </sheetView>
  </sheetViews>
  <sheetFormatPr defaultRowHeight="15"/>
  <cols>
    <col min="1" max="1" width="1.5703125" customWidth="1"/>
    <col min="2" max="2" width="6.85546875" customWidth="1"/>
    <col min="3" max="3" width="14.28515625" customWidth="1"/>
    <col min="4" max="4" width="14.7109375" customWidth="1"/>
  </cols>
  <sheetData>
    <row r="1" spans="2:9">
      <c r="B1" s="638" t="s">
        <v>224</v>
      </c>
      <c r="C1" s="638"/>
      <c r="D1" s="638"/>
      <c r="E1" s="638"/>
      <c r="F1" s="638"/>
      <c r="G1" s="638"/>
      <c r="H1" s="638"/>
      <c r="I1" s="638"/>
    </row>
    <row r="2" spans="2:9">
      <c r="B2" s="638" t="s">
        <v>155</v>
      </c>
      <c r="C2" s="638"/>
      <c r="D2" s="638"/>
      <c r="E2" s="638"/>
      <c r="F2" s="638"/>
      <c r="G2" s="638"/>
      <c r="H2" s="638"/>
      <c r="I2" s="638"/>
    </row>
    <row r="3" spans="2:9">
      <c r="B3" s="638" t="s">
        <v>249</v>
      </c>
      <c r="C3" s="638"/>
      <c r="D3" s="638"/>
      <c r="E3" s="638"/>
      <c r="F3" s="638"/>
      <c r="G3" s="638"/>
      <c r="H3" s="638"/>
      <c r="I3" s="638"/>
    </row>
    <row r="4" spans="2:9">
      <c r="B4" s="47"/>
    </row>
    <row r="5" spans="2:9" ht="15.75" thickBot="1">
      <c r="B5" s="47"/>
    </row>
    <row r="6" spans="2:9" ht="10.5" customHeight="1">
      <c r="B6" s="686" t="s">
        <v>35</v>
      </c>
      <c r="C6" s="688" t="s">
        <v>34</v>
      </c>
      <c r="D6" s="688" t="s">
        <v>121</v>
      </c>
      <c r="E6" s="688" t="s">
        <v>156</v>
      </c>
      <c r="F6" s="688"/>
      <c r="G6" s="688"/>
      <c r="H6" s="688"/>
      <c r="I6" s="690"/>
    </row>
    <row r="7" spans="2:9">
      <c r="B7" s="687"/>
      <c r="C7" s="689"/>
      <c r="D7" s="689"/>
      <c r="E7" s="689"/>
      <c r="F7" s="689"/>
      <c r="G7" s="689"/>
      <c r="H7" s="689"/>
      <c r="I7" s="691"/>
    </row>
    <row r="8" spans="2:9">
      <c r="B8" s="687"/>
      <c r="C8" s="689"/>
      <c r="D8" s="689"/>
      <c r="E8" s="502">
        <v>2013</v>
      </c>
      <c r="F8" s="502">
        <v>2014</v>
      </c>
      <c r="G8" s="503">
        <v>2015</v>
      </c>
      <c r="H8" s="503">
        <v>2016</v>
      </c>
      <c r="I8" s="504">
        <v>2017</v>
      </c>
    </row>
    <row r="9" spans="2:9" ht="17.25" customHeight="1" thickBot="1">
      <c r="B9" s="449" t="s">
        <v>111</v>
      </c>
      <c r="C9" s="450" t="s">
        <v>117</v>
      </c>
      <c r="D9" s="450" t="s">
        <v>118</v>
      </c>
      <c r="E9" s="450" t="s">
        <v>119</v>
      </c>
      <c r="F9" s="450" t="s">
        <v>120</v>
      </c>
      <c r="G9" s="505" t="s">
        <v>112</v>
      </c>
      <c r="H9" s="506" t="s">
        <v>113</v>
      </c>
      <c r="I9" s="507" t="s">
        <v>114</v>
      </c>
    </row>
    <row r="10" spans="2:9">
      <c r="B10" s="484">
        <v>1</v>
      </c>
      <c r="C10" s="485" t="s">
        <v>14</v>
      </c>
      <c r="D10" s="485" t="s">
        <v>124</v>
      </c>
      <c r="E10" s="490">
        <v>94.4</v>
      </c>
      <c r="F10" s="491">
        <v>86.1</v>
      </c>
      <c r="G10" s="491">
        <v>91.9</v>
      </c>
      <c r="H10" s="490">
        <v>90.12</v>
      </c>
      <c r="I10" s="492">
        <v>86.22</v>
      </c>
    </row>
    <row r="11" spans="2:9">
      <c r="B11" s="486"/>
      <c r="C11" s="347"/>
      <c r="D11" s="347" t="s">
        <v>125</v>
      </c>
      <c r="E11" s="493">
        <v>85.7</v>
      </c>
      <c r="F11" s="494">
        <v>94.2</v>
      </c>
      <c r="G11" s="494">
        <v>95.2</v>
      </c>
      <c r="H11" s="493">
        <v>97.74</v>
      </c>
      <c r="I11" s="495">
        <v>96.74</v>
      </c>
    </row>
    <row r="12" spans="2:9">
      <c r="B12" s="486">
        <v>2</v>
      </c>
      <c r="C12" s="347" t="s">
        <v>13</v>
      </c>
      <c r="D12" s="347" t="s">
        <v>13</v>
      </c>
      <c r="E12" s="493">
        <v>91.9</v>
      </c>
      <c r="F12" s="494">
        <v>96.5</v>
      </c>
      <c r="G12" s="494">
        <v>94.6</v>
      </c>
      <c r="H12" s="493">
        <v>93.38</v>
      </c>
      <c r="I12" s="495">
        <v>99.78</v>
      </c>
    </row>
    <row r="13" spans="2:9">
      <c r="B13" s="486">
        <v>3</v>
      </c>
      <c r="C13" s="347" t="s">
        <v>12</v>
      </c>
      <c r="D13" s="347" t="s">
        <v>12</v>
      </c>
      <c r="E13" s="493">
        <v>90.4</v>
      </c>
      <c r="F13" s="494">
        <v>94.2</v>
      </c>
      <c r="G13" s="494">
        <v>92.1</v>
      </c>
      <c r="H13" s="493">
        <v>93.38</v>
      </c>
      <c r="I13" s="495">
        <v>93.71</v>
      </c>
    </row>
    <row r="14" spans="2:9">
      <c r="B14" s="486">
        <v>4</v>
      </c>
      <c r="C14" s="347" t="s">
        <v>33</v>
      </c>
      <c r="D14" s="347" t="s">
        <v>33</v>
      </c>
      <c r="E14" s="493">
        <v>89.8</v>
      </c>
      <c r="F14" s="494">
        <v>89.3</v>
      </c>
      <c r="G14" s="494">
        <v>88.2</v>
      </c>
      <c r="H14" s="493">
        <v>88.65</v>
      </c>
      <c r="I14" s="495">
        <v>93.38</v>
      </c>
    </row>
    <row r="15" spans="2:9">
      <c r="B15" s="486">
        <v>5</v>
      </c>
      <c r="C15" s="347" t="s">
        <v>32</v>
      </c>
      <c r="D15" s="347" t="s">
        <v>201</v>
      </c>
      <c r="E15" s="493">
        <v>90.7</v>
      </c>
      <c r="F15" s="494">
        <v>97.2</v>
      </c>
      <c r="G15" s="494">
        <v>89.3</v>
      </c>
      <c r="H15" s="493">
        <v>95.04</v>
      </c>
      <c r="I15" s="495">
        <v>95.18</v>
      </c>
    </row>
    <row r="16" spans="2:9">
      <c r="B16" s="486"/>
      <c r="C16" s="487"/>
      <c r="D16" s="347" t="s">
        <v>196</v>
      </c>
      <c r="E16" s="493">
        <v>67.8</v>
      </c>
      <c r="F16" s="494">
        <v>95.9</v>
      </c>
      <c r="G16" s="494">
        <v>81.400000000000006</v>
      </c>
      <c r="H16" s="493">
        <v>82.73</v>
      </c>
      <c r="I16" s="495">
        <v>90</v>
      </c>
    </row>
    <row r="17" spans="2:9">
      <c r="B17" s="486">
        <v>6</v>
      </c>
      <c r="C17" s="347" t="s">
        <v>30</v>
      </c>
      <c r="D17" s="347" t="s">
        <v>195</v>
      </c>
      <c r="E17" s="493">
        <v>94.9</v>
      </c>
      <c r="F17" s="494">
        <v>89.3</v>
      </c>
      <c r="G17" s="494">
        <v>88.6</v>
      </c>
      <c r="H17" s="493">
        <v>91.65</v>
      </c>
      <c r="I17" s="495">
        <v>91.26</v>
      </c>
    </row>
    <row r="18" spans="2:9">
      <c r="B18" s="486"/>
      <c r="C18" s="487"/>
      <c r="D18" s="347" t="s">
        <v>194</v>
      </c>
      <c r="E18" s="493">
        <v>85.6</v>
      </c>
      <c r="F18" s="494">
        <v>90.5</v>
      </c>
      <c r="G18" s="494">
        <v>93.3</v>
      </c>
      <c r="H18" s="493">
        <v>92.52</v>
      </c>
      <c r="I18" s="495">
        <v>92.01</v>
      </c>
    </row>
    <row r="19" spans="2:9">
      <c r="B19" s="486">
        <v>7</v>
      </c>
      <c r="C19" s="347" t="s">
        <v>31</v>
      </c>
      <c r="D19" s="347" t="s">
        <v>202</v>
      </c>
      <c r="E19" s="493">
        <v>87.8</v>
      </c>
      <c r="F19" s="494">
        <v>100</v>
      </c>
      <c r="G19" s="494">
        <v>98.1</v>
      </c>
      <c r="H19" s="493">
        <v>90.35</v>
      </c>
      <c r="I19" s="495">
        <v>94.12</v>
      </c>
    </row>
    <row r="20" spans="2:9">
      <c r="B20" s="486">
        <v>8</v>
      </c>
      <c r="C20" s="347" t="s">
        <v>18</v>
      </c>
      <c r="D20" s="347" t="s">
        <v>18</v>
      </c>
      <c r="E20" s="493">
        <v>92.2</v>
      </c>
      <c r="F20" s="494">
        <v>93.5</v>
      </c>
      <c r="G20" s="494">
        <v>91.3</v>
      </c>
      <c r="H20" s="493">
        <v>91.46</v>
      </c>
      <c r="I20" s="495">
        <v>87.88</v>
      </c>
    </row>
    <row r="21" spans="2:9">
      <c r="B21" s="486">
        <v>9</v>
      </c>
      <c r="C21" s="347" t="s">
        <v>11</v>
      </c>
      <c r="D21" s="347" t="s">
        <v>123</v>
      </c>
      <c r="E21" s="493">
        <v>92.7</v>
      </c>
      <c r="F21" s="494">
        <v>93</v>
      </c>
      <c r="G21" s="494">
        <v>89</v>
      </c>
      <c r="H21" s="493">
        <v>95</v>
      </c>
      <c r="I21" s="495">
        <v>82.6</v>
      </c>
    </row>
    <row r="22" spans="2:9">
      <c r="B22" s="486"/>
      <c r="C22" s="347"/>
      <c r="D22" s="347" t="s">
        <v>122</v>
      </c>
      <c r="E22" s="493">
        <v>92.8</v>
      </c>
      <c r="F22" s="494">
        <v>96.3</v>
      </c>
      <c r="G22" s="494">
        <v>94.8</v>
      </c>
      <c r="H22" s="493">
        <v>95.34</v>
      </c>
      <c r="I22" s="495">
        <v>94.14</v>
      </c>
    </row>
    <row r="23" spans="2:9">
      <c r="B23" s="486">
        <v>10</v>
      </c>
      <c r="C23" s="347" t="s">
        <v>15</v>
      </c>
      <c r="D23" s="347" t="s">
        <v>15</v>
      </c>
      <c r="E23" s="493">
        <v>89.7</v>
      </c>
      <c r="F23" s="494">
        <v>86.6</v>
      </c>
      <c r="G23" s="494">
        <v>86.3</v>
      </c>
      <c r="H23" s="493">
        <v>84.58</v>
      </c>
      <c r="I23" s="495">
        <v>93.18</v>
      </c>
    </row>
    <row r="24" spans="2:9">
      <c r="B24" s="486">
        <v>11</v>
      </c>
      <c r="C24" s="347" t="s">
        <v>17</v>
      </c>
      <c r="D24" s="347" t="s">
        <v>17</v>
      </c>
      <c r="E24" s="493">
        <v>93</v>
      </c>
      <c r="F24" s="494">
        <v>90</v>
      </c>
      <c r="G24" s="494">
        <v>90.6</v>
      </c>
      <c r="H24" s="493">
        <v>90.24</v>
      </c>
      <c r="I24" s="495">
        <v>89.91</v>
      </c>
    </row>
    <row r="25" spans="2:9">
      <c r="B25" s="486">
        <v>12</v>
      </c>
      <c r="C25" s="347" t="s">
        <v>19</v>
      </c>
      <c r="D25" s="347" t="s">
        <v>19</v>
      </c>
      <c r="E25" s="493">
        <v>94.8</v>
      </c>
      <c r="F25" s="494">
        <v>96.2</v>
      </c>
      <c r="G25" s="494">
        <v>90.8</v>
      </c>
      <c r="H25" s="493">
        <v>99.55</v>
      </c>
      <c r="I25" s="495">
        <v>93.35</v>
      </c>
    </row>
    <row r="26" spans="2:9">
      <c r="B26" s="486">
        <v>13</v>
      </c>
      <c r="C26" s="347" t="s">
        <v>24</v>
      </c>
      <c r="D26" s="347" t="s">
        <v>24</v>
      </c>
      <c r="E26" s="493">
        <v>92.3</v>
      </c>
      <c r="F26" s="494">
        <v>94.1</v>
      </c>
      <c r="G26" s="494">
        <v>96.8</v>
      </c>
      <c r="H26" s="493">
        <v>94.48</v>
      </c>
      <c r="I26" s="495">
        <v>99.02</v>
      </c>
    </row>
    <row r="27" spans="2:9">
      <c r="B27" s="486"/>
      <c r="C27" s="487"/>
      <c r="D27" s="347" t="s">
        <v>203</v>
      </c>
      <c r="E27" s="493">
        <v>91.3</v>
      </c>
      <c r="F27" s="494">
        <v>92.6</v>
      </c>
      <c r="G27" s="494">
        <v>90.4</v>
      </c>
      <c r="H27" s="493">
        <v>95.08</v>
      </c>
      <c r="I27" s="495">
        <v>96.49</v>
      </c>
    </row>
    <row r="28" spans="2:9">
      <c r="B28" s="486">
        <v>14</v>
      </c>
      <c r="C28" s="347" t="s">
        <v>29</v>
      </c>
      <c r="D28" s="347" t="s">
        <v>29</v>
      </c>
      <c r="E28" s="493">
        <v>83.5</v>
      </c>
      <c r="F28" s="494">
        <v>89.3</v>
      </c>
      <c r="G28" s="494">
        <v>83.1</v>
      </c>
      <c r="H28" s="493">
        <v>91.13</v>
      </c>
      <c r="I28" s="495">
        <v>95.91</v>
      </c>
    </row>
    <row r="29" spans="2:9">
      <c r="B29" s="486">
        <v>15</v>
      </c>
      <c r="C29" s="347" t="s">
        <v>28</v>
      </c>
      <c r="D29" s="347" t="s">
        <v>28</v>
      </c>
      <c r="E29" s="493">
        <v>93.4</v>
      </c>
      <c r="F29" s="494">
        <v>89.9</v>
      </c>
      <c r="G29" s="494">
        <v>92.8</v>
      </c>
      <c r="H29" s="493">
        <v>94.22</v>
      </c>
      <c r="I29" s="495">
        <v>89.11</v>
      </c>
    </row>
    <row r="30" spans="2:9">
      <c r="B30" s="486">
        <v>16</v>
      </c>
      <c r="C30" s="347" t="s">
        <v>27</v>
      </c>
      <c r="D30" s="347" t="s">
        <v>27</v>
      </c>
      <c r="E30" s="493">
        <v>86.3</v>
      </c>
      <c r="F30" s="494">
        <v>92.1</v>
      </c>
      <c r="G30" s="494">
        <v>87.6</v>
      </c>
      <c r="H30" s="493">
        <v>91.48</v>
      </c>
      <c r="I30" s="495">
        <v>95.19</v>
      </c>
    </row>
    <row r="31" spans="2:9">
      <c r="B31" s="486">
        <v>17</v>
      </c>
      <c r="C31" s="347" t="s">
        <v>25</v>
      </c>
      <c r="D31" s="347" t="s">
        <v>127</v>
      </c>
      <c r="E31" s="493">
        <v>98.9</v>
      </c>
      <c r="F31" s="494">
        <v>99.3</v>
      </c>
      <c r="G31" s="494">
        <v>93.7</v>
      </c>
      <c r="H31" s="493">
        <v>93.2</v>
      </c>
      <c r="I31" s="495">
        <v>90</v>
      </c>
    </row>
    <row r="32" spans="2:9">
      <c r="B32" s="486"/>
      <c r="C32" s="347"/>
      <c r="D32" s="347" t="s">
        <v>126</v>
      </c>
      <c r="E32" s="493">
        <v>98.4</v>
      </c>
      <c r="F32" s="494">
        <v>97.6</v>
      </c>
      <c r="G32" s="494">
        <v>96.5</v>
      </c>
      <c r="H32" s="493">
        <v>91.43</v>
      </c>
      <c r="I32" s="495">
        <v>89.85</v>
      </c>
    </row>
    <row r="33" spans="2:9">
      <c r="B33" s="486">
        <v>18</v>
      </c>
      <c r="C33" s="347" t="s">
        <v>26</v>
      </c>
      <c r="D33" s="347" t="s">
        <v>26</v>
      </c>
      <c r="E33" s="493">
        <v>92.1</v>
      </c>
      <c r="F33" s="494">
        <v>95.8</v>
      </c>
      <c r="G33" s="494">
        <v>82.2</v>
      </c>
      <c r="H33" s="493">
        <v>95.71</v>
      </c>
      <c r="I33" s="495">
        <v>89.6</v>
      </c>
    </row>
    <row r="34" spans="2:9">
      <c r="B34" s="486">
        <v>19</v>
      </c>
      <c r="C34" s="347" t="s">
        <v>23</v>
      </c>
      <c r="D34" s="347" t="s">
        <v>23</v>
      </c>
      <c r="E34" s="493">
        <v>90.9</v>
      </c>
      <c r="F34" s="494">
        <v>95.2</v>
      </c>
      <c r="G34" s="494">
        <v>95.1</v>
      </c>
      <c r="H34" s="493">
        <v>95.95</v>
      </c>
      <c r="I34" s="495">
        <v>90.37</v>
      </c>
    </row>
    <row r="35" spans="2:9">
      <c r="B35" s="486">
        <v>20</v>
      </c>
      <c r="C35" s="347" t="s">
        <v>22</v>
      </c>
      <c r="D35" s="347" t="s">
        <v>22</v>
      </c>
      <c r="E35" s="493">
        <v>91.9</v>
      </c>
      <c r="F35" s="494">
        <v>95.4</v>
      </c>
      <c r="G35" s="494">
        <v>93.6</v>
      </c>
      <c r="H35" s="493">
        <v>86.82</v>
      </c>
      <c r="I35" s="495">
        <v>90.08</v>
      </c>
    </row>
    <row r="36" spans="2:9">
      <c r="B36" s="486">
        <v>21</v>
      </c>
      <c r="C36" s="347" t="s">
        <v>21</v>
      </c>
      <c r="D36" s="347" t="s">
        <v>21</v>
      </c>
      <c r="E36" s="493">
        <v>90.4</v>
      </c>
      <c r="F36" s="494">
        <v>96.5</v>
      </c>
      <c r="G36" s="494">
        <v>94.3</v>
      </c>
      <c r="H36" s="493">
        <v>90.21</v>
      </c>
      <c r="I36" s="495">
        <v>84.44</v>
      </c>
    </row>
    <row r="37" spans="2:9">
      <c r="B37" s="486"/>
      <c r="C37" s="487"/>
      <c r="D37" s="347" t="s">
        <v>204</v>
      </c>
      <c r="E37" s="493">
        <v>94.2</v>
      </c>
      <c r="F37" s="494">
        <v>87</v>
      </c>
      <c r="G37" s="494">
        <v>97.5</v>
      </c>
      <c r="H37" s="493">
        <v>95.77</v>
      </c>
      <c r="I37" s="495">
        <v>96.53</v>
      </c>
    </row>
    <row r="38" spans="2:9">
      <c r="B38" s="486">
        <v>22</v>
      </c>
      <c r="C38" s="347" t="s">
        <v>20</v>
      </c>
      <c r="D38" s="347" t="s">
        <v>20</v>
      </c>
      <c r="E38" s="493">
        <v>100</v>
      </c>
      <c r="F38" s="494">
        <v>91.3</v>
      </c>
      <c r="G38" s="494">
        <v>92.8</v>
      </c>
      <c r="H38" s="493">
        <v>88.92</v>
      </c>
      <c r="I38" s="495">
        <v>89.62</v>
      </c>
    </row>
    <row r="39" spans="2:9">
      <c r="B39" s="486"/>
      <c r="C39" s="487"/>
      <c r="D39" s="347" t="s">
        <v>205</v>
      </c>
      <c r="E39" s="493">
        <v>95.5</v>
      </c>
      <c r="F39" s="494">
        <v>96.2</v>
      </c>
      <c r="G39" s="494">
        <v>94.9</v>
      </c>
      <c r="H39" s="493">
        <v>96.09</v>
      </c>
      <c r="I39" s="495">
        <v>98.58</v>
      </c>
    </row>
    <row r="40" spans="2:9">
      <c r="B40" s="486">
        <v>23</v>
      </c>
      <c r="C40" s="347" t="s">
        <v>16</v>
      </c>
      <c r="D40" s="347" t="s">
        <v>16</v>
      </c>
      <c r="E40" s="493">
        <v>97.7</v>
      </c>
      <c r="F40" s="494">
        <v>87.3</v>
      </c>
      <c r="G40" s="494">
        <v>95</v>
      </c>
      <c r="H40" s="493">
        <v>96.27</v>
      </c>
      <c r="I40" s="495">
        <v>95.27</v>
      </c>
    </row>
    <row r="41" spans="2:9">
      <c r="B41" s="486">
        <v>24</v>
      </c>
      <c r="C41" s="347" t="s">
        <v>10</v>
      </c>
      <c r="D41" s="347" t="s">
        <v>10</v>
      </c>
      <c r="E41" s="493">
        <v>95.8</v>
      </c>
      <c r="F41" s="494">
        <v>93.4</v>
      </c>
      <c r="G41" s="494">
        <v>98.2</v>
      </c>
      <c r="H41" s="493">
        <v>97.54</v>
      </c>
      <c r="I41" s="495">
        <v>94.92</v>
      </c>
    </row>
    <row r="42" spans="2:9">
      <c r="B42" s="486">
        <v>25</v>
      </c>
      <c r="C42" s="347" t="s">
        <v>9</v>
      </c>
      <c r="D42" s="347" t="s">
        <v>9</v>
      </c>
      <c r="E42" s="493">
        <v>90.8</v>
      </c>
      <c r="F42" s="494">
        <v>98</v>
      </c>
      <c r="G42" s="494">
        <v>94.6</v>
      </c>
      <c r="H42" s="493">
        <v>98.96</v>
      </c>
      <c r="I42" s="495">
        <v>96.61</v>
      </c>
    </row>
    <row r="43" spans="2:9" ht="15.75" thickBot="1">
      <c r="B43" s="488">
        <v>26</v>
      </c>
      <c r="C43" s="489" t="s">
        <v>8</v>
      </c>
      <c r="D43" s="489" t="s">
        <v>8</v>
      </c>
      <c r="E43" s="496">
        <v>88</v>
      </c>
      <c r="F43" s="497">
        <v>86.4</v>
      </c>
      <c r="G43" s="497">
        <v>89.9</v>
      </c>
      <c r="H43" s="496">
        <v>92.36</v>
      </c>
      <c r="I43" s="498">
        <v>92.51</v>
      </c>
    </row>
    <row r="44" spans="2:9" ht="15.75" thickBot="1">
      <c r="B44" s="684" t="s">
        <v>157</v>
      </c>
      <c r="C44" s="685"/>
      <c r="D44" s="685"/>
      <c r="E44" s="499">
        <v>91.341176470588238</v>
      </c>
      <c r="F44" s="500">
        <v>93.123529411764707</v>
      </c>
      <c r="G44" s="499">
        <v>91.897058823529392</v>
      </c>
      <c r="H44" s="499">
        <v>92.863235294117644</v>
      </c>
      <c r="I44" s="501">
        <f>SUM(I10:I43)/34</f>
        <v>92.575294117647076</v>
      </c>
    </row>
    <row r="45" spans="2:9" ht="15.75" thickTop="1">
      <c r="B45" s="14" t="s">
        <v>240</v>
      </c>
    </row>
    <row r="46" spans="2:9">
      <c r="E46" s="3"/>
      <c r="F46" s="3"/>
      <c r="G46" s="3"/>
      <c r="H46" s="3"/>
      <c r="I46" s="3"/>
    </row>
  </sheetData>
  <mergeCells count="8">
    <mergeCell ref="B44:D44"/>
    <mergeCell ref="B1:I1"/>
    <mergeCell ref="B2:I2"/>
    <mergeCell ref="B3:I3"/>
    <mergeCell ref="B6:B8"/>
    <mergeCell ref="C6:C8"/>
    <mergeCell ref="D6:D8"/>
    <mergeCell ref="E6:I7"/>
  </mergeCells>
  <pageMargins left="0.7" right="0.7" top="0.75" bottom="0.75" header="0.3" footer="0.3"/>
  <pageSetup paperSize="9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B1:I46"/>
  <sheetViews>
    <sheetView workbookViewId="0">
      <selection activeCell="B6" sqref="B6:I44"/>
    </sheetView>
  </sheetViews>
  <sheetFormatPr defaultRowHeight="15"/>
  <cols>
    <col min="1" max="1" width="1.42578125" customWidth="1"/>
    <col min="2" max="2" width="6.28515625" customWidth="1"/>
    <col min="3" max="3" width="12.85546875" customWidth="1"/>
    <col min="4" max="4" width="14.85546875" customWidth="1"/>
    <col min="9" max="9" width="10.7109375" customWidth="1"/>
  </cols>
  <sheetData>
    <row r="1" spans="2:9">
      <c r="B1" s="638" t="s">
        <v>225</v>
      </c>
      <c r="C1" s="638"/>
      <c r="D1" s="638"/>
      <c r="E1" s="638"/>
      <c r="F1" s="638"/>
      <c r="G1" s="638"/>
      <c r="H1" s="638"/>
      <c r="I1" s="638"/>
    </row>
    <row r="2" spans="2:9" ht="21.75" customHeight="1">
      <c r="B2" s="638" t="s">
        <v>158</v>
      </c>
      <c r="C2" s="638"/>
      <c r="D2" s="638"/>
      <c r="E2" s="638"/>
      <c r="F2" s="638"/>
      <c r="G2" s="638"/>
      <c r="H2" s="638"/>
      <c r="I2" s="638"/>
    </row>
    <row r="3" spans="2:9">
      <c r="B3" s="638" t="s">
        <v>249</v>
      </c>
      <c r="C3" s="638"/>
      <c r="D3" s="638"/>
      <c r="E3" s="638"/>
      <c r="F3" s="638"/>
      <c r="G3" s="638"/>
      <c r="H3" s="638"/>
      <c r="I3" s="638"/>
    </row>
    <row r="4" spans="2:9">
      <c r="B4" s="47"/>
    </row>
    <row r="5" spans="2:9" ht="15.75" thickBot="1">
      <c r="B5" s="47"/>
    </row>
    <row r="6" spans="2:9">
      <c r="B6" s="686" t="s">
        <v>35</v>
      </c>
      <c r="C6" s="688" t="s">
        <v>34</v>
      </c>
      <c r="D6" s="688" t="s">
        <v>121</v>
      </c>
      <c r="E6" s="688" t="s">
        <v>160</v>
      </c>
      <c r="F6" s="688"/>
      <c r="G6" s="688"/>
      <c r="H6" s="688"/>
      <c r="I6" s="690"/>
    </row>
    <row r="7" spans="2:9">
      <c r="B7" s="687"/>
      <c r="C7" s="689"/>
      <c r="D7" s="689"/>
      <c r="E7" s="689"/>
      <c r="F7" s="689"/>
      <c r="G7" s="689"/>
      <c r="H7" s="689"/>
      <c r="I7" s="691"/>
    </row>
    <row r="8" spans="2:9">
      <c r="B8" s="687"/>
      <c r="C8" s="689"/>
      <c r="D8" s="689"/>
      <c r="E8" s="502">
        <v>2013</v>
      </c>
      <c r="F8" s="502">
        <v>2014</v>
      </c>
      <c r="G8" s="503">
        <v>2015</v>
      </c>
      <c r="H8" s="503">
        <v>2016</v>
      </c>
      <c r="I8" s="504">
        <v>2017</v>
      </c>
    </row>
    <row r="9" spans="2:9" ht="15.75" thickBot="1">
      <c r="B9" s="449" t="s">
        <v>111</v>
      </c>
      <c r="C9" s="450" t="s">
        <v>117</v>
      </c>
      <c r="D9" s="450" t="s">
        <v>118</v>
      </c>
      <c r="E9" s="450" t="s">
        <v>119</v>
      </c>
      <c r="F9" s="450" t="s">
        <v>120</v>
      </c>
      <c r="G9" s="505" t="s">
        <v>112</v>
      </c>
      <c r="H9" s="506" t="s">
        <v>113</v>
      </c>
      <c r="I9" s="507" t="s">
        <v>114</v>
      </c>
    </row>
    <row r="10" spans="2:9">
      <c r="B10" s="508">
        <v>1</v>
      </c>
      <c r="C10" s="509" t="s">
        <v>14</v>
      </c>
      <c r="D10" s="509" t="s">
        <v>124</v>
      </c>
      <c r="E10" s="512">
        <v>78.489999999999995</v>
      </c>
      <c r="F10" s="513">
        <v>89.4</v>
      </c>
      <c r="G10" s="513">
        <v>78.239999999999995</v>
      </c>
      <c r="H10" s="512">
        <v>88.57</v>
      </c>
      <c r="I10" s="514">
        <v>86.45</v>
      </c>
    </row>
    <row r="11" spans="2:9">
      <c r="B11" s="343"/>
      <c r="C11" s="344"/>
      <c r="D11" s="344" t="s">
        <v>125</v>
      </c>
      <c r="E11" s="515">
        <v>76.069999999999993</v>
      </c>
      <c r="F11" s="516">
        <v>73</v>
      </c>
      <c r="G11" s="516">
        <v>73.349999999999994</v>
      </c>
      <c r="H11" s="515">
        <v>75</v>
      </c>
      <c r="I11" s="517">
        <v>67.430000000000007</v>
      </c>
    </row>
    <row r="12" spans="2:9">
      <c r="B12" s="343">
        <v>2</v>
      </c>
      <c r="C12" s="344" t="s">
        <v>13</v>
      </c>
      <c r="D12" s="344" t="s">
        <v>13</v>
      </c>
      <c r="E12" s="515">
        <v>84.54</v>
      </c>
      <c r="F12" s="516">
        <v>84.1</v>
      </c>
      <c r="G12" s="516">
        <v>84.1</v>
      </c>
      <c r="H12" s="493">
        <v>100</v>
      </c>
      <c r="I12" s="517">
        <v>88.06</v>
      </c>
    </row>
    <row r="13" spans="2:9">
      <c r="B13" s="343">
        <v>3</v>
      </c>
      <c r="C13" s="344" t="s">
        <v>12</v>
      </c>
      <c r="D13" s="344" t="s">
        <v>12</v>
      </c>
      <c r="E13" s="515">
        <v>67.89</v>
      </c>
      <c r="F13" s="516">
        <v>65.900000000000006</v>
      </c>
      <c r="G13" s="516">
        <v>66.709999999999994</v>
      </c>
      <c r="H13" s="515">
        <v>74.69</v>
      </c>
      <c r="I13" s="517">
        <v>78.099999999999994</v>
      </c>
    </row>
    <row r="14" spans="2:9">
      <c r="B14" s="343">
        <v>4</v>
      </c>
      <c r="C14" s="344" t="s">
        <v>33</v>
      </c>
      <c r="D14" s="344" t="s">
        <v>33</v>
      </c>
      <c r="E14" s="515">
        <v>80.349999999999994</v>
      </c>
      <c r="F14" s="516">
        <v>88.8</v>
      </c>
      <c r="G14" s="516">
        <v>67.569999999999993</v>
      </c>
      <c r="H14" s="515">
        <v>80.349999999999994</v>
      </c>
      <c r="I14" s="517">
        <v>90.14</v>
      </c>
    </row>
    <row r="15" spans="2:9">
      <c r="B15" s="343">
        <v>5</v>
      </c>
      <c r="C15" s="344" t="s">
        <v>32</v>
      </c>
      <c r="D15" s="344" t="s">
        <v>201</v>
      </c>
      <c r="E15" s="515">
        <v>94.75</v>
      </c>
      <c r="F15" s="516">
        <v>93.3</v>
      </c>
      <c r="G15" s="516">
        <v>85.05</v>
      </c>
      <c r="H15" s="515">
        <v>48.27</v>
      </c>
      <c r="I15" s="517">
        <v>97.47</v>
      </c>
    </row>
    <row r="16" spans="2:9">
      <c r="B16" s="343"/>
      <c r="C16" s="346"/>
      <c r="D16" s="344" t="s">
        <v>196</v>
      </c>
      <c r="E16" s="515">
        <v>78.55</v>
      </c>
      <c r="F16" s="516">
        <v>75</v>
      </c>
      <c r="G16" s="516">
        <v>61.87</v>
      </c>
      <c r="H16" s="515">
        <v>69.56</v>
      </c>
      <c r="I16" s="517">
        <v>72.73</v>
      </c>
    </row>
    <row r="17" spans="2:9">
      <c r="B17" s="343">
        <v>6</v>
      </c>
      <c r="C17" s="347" t="s">
        <v>30</v>
      </c>
      <c r="D17" s="347" t="s">
        <v>195</v>
      </c>
      <c r="E17" s="515">
        <v>76.83</v>
      </c>
      <c r="F17" s="516">
        <v>94.8</v>
      </c>
      <c r="G17" s="516">
        <v>75.59</v>
      </c>
      <c r="H17" s="515">
        <v>86.11</v>
      </c>
      <c r="I17" s="517">
        <v>93.13</v>
      </c>
    </row>
    <row r="18" spans="2:9">
      <c r="B18" s="343"/>
      <c r="C18" s="346"/>
      <c r="D18" s="347" t="s">
        <v>194</v>
      </c>
      <c r="E18" s="515">
        <v>83.98</v>
      </c>
      <c r="F18" s="516">
        <v>80.8</v>
      </c>
      <c r="G18" s="516">
        <v>86.34</v>
      </c>
      <c r="H18" s="515">
        <v>75.67</v>
      </c>
      <c r="I18" s="517">
        <v>82.26</v>
      </c>
    </row>
    <row r="19" spans="2:9">
      <c r="B19" s="343">
        <v>7</v>
      </c>
      <c r="C19" s="347" t="s">
        <v>31</v>
      </c>
      <c r="D19" s="347" t="s">
        <v>202</v>
      </c>
      <c r="E19" s="515">
        <v>89.33</v>
      </c>
      <c r="F19" s="516">
        <v>91</v>
      </c>
      <c r="G19" s="516">
        <v>83.33</v>
      </c>
      <c r="H19" s="515">
        <v>86.48</v>
      </c>
      <c r="I19" s="517">
        <v>92.71</v>
      </c>
    </row>
    <row r="20" spans="2:9">
      <c r="B20" s="343">
        <v>8</v>
      </c>
      <c r="C20" s="344" t="s">
        <v>18</v>
      </c>
      <c r="D20" s="344" t="s">
        <v>18</v>
      </c>
      <c r="E20" s="515">
        <v>86.22</v>
      </c>
      <c r="F20" s="516">
        <v>88.9</v>
      </c>
      <c r="G20" s="516">
        <v>76.23</v>
      </c>
      <c r="H20" s="515">
        <v>73.91</v>
      </c>
      <c r="I20" s="517">
        <v>85.82</v>
      </c>
    </row>
    <row r="21" spans="2:9">
      <c r="B21" s="343">
        <v>9</v>
      </c>
      <c r="C21" s="344" t="s">
        <v>11</v>
      </c>
      <c r="D21" s="344" t="s">
        <v>123</v>
      </c>
      <c r="E21" s="515">
        <v>85.68</v>
      </c>
      <c r="F21" s="516">
        <v>82.6</v>
      </c>
      <c r="G21" s="516">
        <v>75.34</v>
      </c>
      <c r="H21" s="515">
        <v>73.680000000000007</v>
      </c>
      <c r="I21" s="517">
        <v>80.099999999999994</v>
      </c>
    </row>
    <row r="22" spans="2:9">
      <c r="B22" s="343"/>
      <c r="C22" s="344"/>
      <c r="D22" s="344" t="s">
        <v>122</v>
      </c>
      <c r="E22" s="515">
        <v>82.1</v>
      </c>
      <c r="F22" s="516">
        <v>83.3</v>
      </c>
      <c r="G22" s="516">
        <v>63.42</v>
      </c>
      <c r="H22" s="515">
        <v>64.7</v>
      </c>
      <c r="I22" s="517">
        <v>90.24</v>
      </c>
    </row>
    <row r="23" spans="2:9">
      <c r="B23" s="343">
        <v>10</v>
      </c>
      <c r="C23" s="344" t="s">
        <v>15</v>
      </c>
      <c r="D23" s="344" t="s">
        <v>15</v>
      </c>
      <c r="E23" s="515">
        <v>80.37</v>
      </c>
      <c r="F23" s="516">
        <v>84.8</v>
      </c>
      <c r="G23" s="516">
        <v>71.38</v>
      </c>
      <c r="H23" s="515">
        <v>92.85</v>
      </c>
      <c r="I23" s="517">
        <v>74.290000000000006</v>
      </c>
    </row>
    <row r="24" spans="2:9">
      <c r="B24" s="343">
        <v>11</v>
      </c>
      <c r="C24" s="344" t="s">
        <v>17</v>
      </c>
      <c r="D24" s="344" t="s">
        <v>17</v>
      </c>
      <c r="E24" s="515">
        <v>72.5</v>
      </c>
      <c r="F24" s="516">
        <v>69.599999999999994</v>
      </c>
      <c r="G24" s="516">
        <v>64.260000000000005</v>
      </c>
      <c r="H24" s="515">
        <v>58.53</v>
      </c>
      <c r="I24" s="517">
        <v>82.03</v>
      </c>
    </row>
    <row r="25" spans="2:9">
      <c r="B25" s="343">
        <v>12</v>
      </c>
      <c r="C25" s="344" t="s">
        <v>19</v>
      </c>
      <c r="D25" s="344" t="s">
        <v>19</v>
      </c>
      <c r="E25" s="515">
        <v>80.17</v>
      </c>
      <c r="F25" s="516">
        <v>79.900000000000006</v>
      </c>
      <c r="G25" s="516">
        <v>64.930000000000007</v>
      </c>
      <c r="H25" s="515">
        <v>76.08</v>
      </c>
      <c r="I25" s="517">
        <v>76.010000000000005</v>
      </c>
    </row>
    <row r="26" spans="2:9">
      <c r="B26" s="343">
        <v>13</v>
      </c>
      <c r="C26" s="344" t="s">
        <v>24</v>
      </c>
      <c r="D26" s="344" t="s">
        <v>24</v>
      </c>
      <c r="E26" s="515">
        <v>70.41</v>
      </c>
      <c r="F26" s="516">
        <v>67.3</v>
      </c>
      <c r="G26" s="516">
        <v>63.81</v>
      </c>
      <c r="H26" s="515">
        <v>68.180000000000007</v>
      </c>
      <c r="I26" s="517">
        <v>72.84</v>
      </c>
    </row>
    <row r="27" spans="2:9">
      <c r="B27" s="343"/>
      <c r="C27" s="346"/>
      <c r="D27" s="347" t="s">
        <v>203</v>
      </c>
      <c r="E27" s="515">
        <v>74.38</v>
      </c>
      <c r="F27" s="516">
        <v>73.599999999999994</v>
      </c>
      <c r="G27" s="516">
        <v>73.209999999999994</v>
      </c>
      <c r="H27" s="515">
        <v>81.81</v>
      </c>
      <c r="I27" s="517">
        <v>82.42</v>
      </c>
    </row>
    <row r="28" spans="2:9">
      <c r="B28" s="343">
        <v>14</v>
      </c>
      <c r="C28" s="347" t="s">
        <v>29</v>
      </c>
      <c r="D28" s="347" t="s">
        <v>29</v>
      </c>
      <c r="E28" s="515">
        <v>75.16</v>
      </c>
      <c r="F28" s="516">
        <v>75.900000000000006</v>
      </c>
      <c r="G28" s="516">
        <v>81.99</v>
      </c>
      <c r="H28" s="515">
        <v>51.66</v>
      </c>
      <c r="I28" s="517">
        <v>75.349999999999994</v>
      </c>
    </row>
    <row r="29" spans="2:9">
      <c r="B29" s="343">
        <v>15</v>
      </c>
      <c r="C29" s="344" t="s">
        <v>28</v>
      </c>
      <c r="D29" s="344" t="s">
        <v>28</v>
      </c>
      <c r="E29" s="515">
        <v>81.510000000000005</v>
      </c>
      <c r="F29" s="516">
        <v>81.400000000000006</v>
      </c>
      <c r="G29" s="516">
        <v>68.930000000000007</v>
      </c>
      <c r="H29" s="515">
        <v>72.72</v>
      </c>
      <c r="I29" s="517">
        <v>68.7</v>
      </c>
    </row>
    <row r="30" spans="2:9">
      <c r="B30" s="343">
        <v>16</v>
      </c>
      <c r="C30" s="344" t="s">
        <v>27</v>
      </c>
      <c r="D30" s="344" t="s">
        <v>27</v>
      </c>
      <c r="E30" s="515">
        <v>80.22</v>
      </c>
      <c r="F30" s="516">
        <v>83.8</v>
      </c>
      <c r="G30" s="516">
        <v>79.34</v>
      </c>
      <c r="H30" s="515">
        <v>58.46</v>
      </c>
      <c r="I30" s="517">
        <v>83.53</v>
      </c>
    </row>
    <row r="31" spans="2:9">
      <c r="B31" s="343">
        <v>17</v>
      </c>
      <c r="C31" s="344" t="s">
        <v>25</v>
      </c>
      <c r="D31" s="344" t="s">
        <v>127</v>
      </c>
      <c r="E31" s="515">
        <v>73.540000000000006</v>
      </c>
      <c r="F31" s="516">
        <v>74.7</v>
      </c>
      <c r="G31" s="516">
        <v>70.94</v>
      </c>
      <c r="H31" s="515">
        <v>62.5</v>
      </c>
      <c r="I31" s="517">
        <v>77.56</v>
      </c>
    </row>
    <row r="32" spans="2:9">
      <c r="B32" s="343"/>
      <c r="C32" s="344"/>
      <c r="D32" s="344" t="s">
        <v>126</v>
      </c>
      <c r="E32" s="515">
        <v>81.64</v>
      </c>
      <c r="F32" s="516">
        <v>78.8</v>
      </c>
      <c r="G32" s="516">
        <v>64.77</v>
      </c>
      <c r="H32" s="515">
        <v>54.54</v>
      </c>
      <c r="I32" s="517">
        <v>79.03</v>
      </c>
    </row>
    <row r="33" spans="2:9">
      <c r="B33" s="343">
        <v>18</v>
      </c>
      <c r="C33" s="344" t="s">
        <v>26</v>
      </c>
      <c r="D33" s="344" t="s">
        <v>26</v>
      </c>
      <c r="E33" s="515">
        <v>69.180000000000007</v>
      </c>
      <c r="F33" s="516">
        <v>81.3</v>
      </c>
      <c r="G33" s="516">
        <v>82</v>
      </c>
      <c r="H33" s="515">
        <v>88.88</v>
      </c>
      <c r="I33" s="517">
        <v>100</v>
      </c>
    </row>
    <row r="34" spans="2:9">
      <c r="B34" s="343">
        <v>19</v>
      </c>
      <c r="C34" s="344" t="s">
        <v>23</v>
      </c>
      <c r="D34" s="344" t="s">
        <v>23</v>
      </c>
      <c r="E34" s="515">
        <v>89.98</v>
      </c>
      <c r="F34" s="516">
        <v>75.2</v>
      </c>
      <c r="G34" s="516">
        <v>70.53</v>
      </c>
      <c r="H34" s="515">
        <v>66.66</v>
      </c>
      <c r="I34" s="517">
        <v>85.33</v>
      </c>
    </row>
    <row r="35" spans="2:9">
      <c r="B35" s="343">
        <v>20</v>
      </c>
      <c r="C35" s="344" t="s">
        <v>22</v>
      </c>
      <c r="D35" s="344" t="s">
        <v>22</v>
      </c>
      <c r="E35" s="515">
        <v>67.72</v>
      </c>
      <c r="F35" s="516">
        <v>76.3</v>
      </c>
      <c r="G35" s="516">
        <v>75.790000000000006</v>
      </c>
      <c r="H35" s="515">
        <v>34.479999999999997</v>
      </c>
      <c r="I35" s="517">
        <v>94.81</v>
      </c>
    </row>
    <row r="36" spans="2:9">
      <c r="B36" s="343">
        <v>21</v>
      </c>
      <c r="C36" s="344" t="s">
        <v>21</v>
      </c>
      <c r="D36" s="344" t="s">
        <v>21</v>
      </c>
      <c r="E36" s="515">
        <v>73.05</v>
      </c>
      <c r="F36" s="516">
        <v>81.400000000000006</v>
      </c>
      <c r="G36" s="516">
        <v>71.16</v>
      </c>
      <c r="H36" s="515">
        <v>60</v>
      </c>
      <c r="I36" s="517">
        <v>75.62</v>
      </c>
    </row>
    <row r="37" spans="2:9">
      <c r="B37" s="343"/>
      <c r="C37" s="346"/>
      <c r="D37" s="347" t="s">
        <v>204</v>
      </c>
      <c r="E37" s="515">
        <v>92.48</v>
      </c>
      <c r="F37" s="516">
        <v>89.8</v>
      </c>
      <c r="G37" s="516">
        <v>69.23</v>
      </c>
      <c r="H37" s="515">
        <v>84.37</v>
      </c>
      <c r="I37" s="517">
        <v>77.03</v>
      </c>
    </row>
    <row r="38" spans="2:9">
      <c r="B38" s="343">
        <v>22</v>
      </c>
      <c r="C38" s="347" t="s">
        <v>20</v>
      </c>
      <c r="D38" s="347" t="s">
        <v>20</v>
      </c>
      <c r="E38" s="515">
        <v>80.84</v>
      </c>
      <c r="F38" s="516">
        <v>80.400000000000006</v>
      </c>
      <c r="G38" s="516">
        <v>81.209999999999994</v>
      </c>
      <c r="H38" s="515">
        <v>60</v>
      </c>
      <c r="I38" s="517">
        <v>61.73</v>
      </c>
    </row>
    <row r="39" spans="2:9">
      <c r="B39" s="343"/>
      <c r="C39" s="346"/>
      <c r="D39" s="347" t="s">
        <v>205</v>
      </c>
      <c r="E39" s="515">
        <v>86.63</v>
      </c>
      <c r="F39" s="516">
        <v>85.9</v>
      </c>
      <c r="G39" s="516">
        <v>80.52</v>
      </c>
      <c r="H39" s="515">
        <v>73.459999999999994</v>
      </c>
      <c r="I39" s="517">
        <v>91.46</v>
      </c>
    </row>
    <row r="40" spans="2:9">
      <c r="B40" s="343">
        <v>23</v>
      </c>
      <c r="C40" s="344" t="s">
        <v>16</v>
      </c>
      <c r="D40" s="344" t="s">
        <v>16</v>
      </c>
      <c r="E40" s="515">
        <v>81.78</v>
      </c>
      <c r="F40" s="516">
        <v>85.6</v>
      </c>
      <c r="G40" s="516">
        <v>80.959999999999994</v>
      </c>
      <c r="H40" s="515">
        <v>66.66</v>
      </c>
      <c r="I40" s="517">
        <v>88.93</v>
      </c>
    </row>
    <row r="41" spans="2:9">
      <c r="B41" s="343">
        <v>24</v>
      </c>
      <c r="C41" s="344" t="s">
        <v>10</v>
      </c>
      <c r="D41" s="344" t="s">
        <v>10</v>
      </c>
      <c r="E41" s="515">
        <v>88.67</v>
      </c>
      <c r="F41" s="516">
        <v>84.8</v>
      </c>
      <c r="G41" s="516">
        <v>69.28</v>
      </c>
      <c r="H41" s="515">
        <v>61.76</v>
      </c>
      <c r="I41" s="517">
        <v>80.89</v>
      </c>
    </row>
    <row r="42" spans="2:9">
      <c r="B42" s="343">
        <v>25</v>
      </c>
      <c r="C42" s="344" t="s">
        <v>9</v>
      </c>
      <c r="D42" s="344" t="s">
        <v>9</v>
      </c>
      <c r="E42" s="515">
        <v>80</v>
      </c>
      <c r="F42" s="516">
        <v>86.4</v>
      </c>
      <c r="G42" s="516">
        <v>69.53</v>
      </c>
      <c r="H42" s="515">
        <v>67.39</v>
      </c>
      <c r="I42" s="517">
        <v>74.55</v>
      </c>
    </row>
    <row r="43" spans="2:9" ht="15.75" thickBot="1">
      <c r="B43" s="510">
        <v>26</v>
      </c>
      <c r="C43" s="511" t="s">
        <v>8</v>
      </c>
      <c r="D43" s="511" t="s">
        <v>8</v>
      </c>
      <c r="E43" s="518">
        <v>91.5</v>
      </c>
      <c r="F43" s="519">
        <v>84.5</v>
      </c>
      <c r="G43" s="519">
        <v>78.34</v>
      </c>
      <c r="H43" s="518">
        <v>76.92</v>
      </c>
      <c r="I43" s="520">
        <v>91.03</v>
      </c>
    </row>
    <row r="44" spans="2:9" ht="19.5" customHeight="1" thickBot="1">
      <c r="B44" s="692" t="s">
        <v>159</v>
      </c>
      <c r="C44" s="693"/>
      <c r="D44" s="693"/>
      <c r="E44" s="521">
        <v>80.485588235294145</v>
      </c>
      <c r="F44" s="521">
        <v>81.538235294117669</v>
      </c>
      <c r="G44" s="521">
        <v>73.801470588235304</v>
      </c>
      <c r="H44" s="521">
        <v>71.026470588235298</v>
      </c>
      <c r="I44" s="522">
        <f>SUM(I10:I43)/34</f>
        <v>82.287647058823524</v>
      </c>
    </row>
    <row r="45" spans="2:9" ht="15.75" thickTop="1">
      <c r="B45" s="616" t="s">
        <v>240</v>
      </c>
      <c r="C45" s="616"/>
      <c r="D45" s="616"/>
      <c r="E45" s="616"/>
    </row>
    <row r="46" spans="2:9">
      <c r="E46" s="3"/>
      <c r="F46" s="3"/>
      <c r="G46" s="3"/>
      <c r="H46" s="3"/>
      <c r="I46" s="3"/>
    </row>
  </sheetData>
  <mergeCells count="9">
    <mergeCell ref="B45:E45"/>
    <mergeCell ref="B44:D44"/>
    <mergeCell ref="B1:I1"/>
    <mergeCell ref="B2:I2"/>
    <mergeCell ref="B3:I3"/>
    <mergeCell ref="B6:B8"/>
    <mergeCell ref="C6:C8"/>
    <mergeCell ref="D6:D8"/>
    <mergeCell ref="E6:I7"/>
  </mergeCells>
  <pageMargins left="0.7" right="0.7" top="0.75" bottom="0.75" header="0.3" footer="0.3"/>
  <pageSetup paperSize="9"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B1:P46"/>
  <sheetViews>
    <sheetView workbookViewId="0">
      <selection activeCell="B3" sqref="B3:I3"/>
    </sheetView>
  </sheetViews>
  <sheetFormatPr defaultRowHeight="15"/>
  <cols>
    <col min="1" max="1" width="2.140625" customWidth="1"/>
    <col min="2" max="2" width="5.5703125" customWidth="1"/>
    <col min="3" max="3" width="14.28515625" customWidth="1"/>
    <col min="4" max="4" width="15" customWidth="1"/>
    <col min="5" max="8" width="9.5703125" bestFit="1" customWidth="1"/>
    <col min="9" max="9" width="10.5703125" customWidth="1"/>
  </cols>
  <sheetData>
    <row r="1" spans="2:9">
      <c r="B1" s="638" t="s">
        <v>226</v>
      </c>
      <c r="C1" s="638"/>
      <c r="D1" s="638"/>
      <c r="E1" s="638"/>
      <c r="F1" s="638"/>
      <c r="G1" s="638"/>
      <c r="H1" s="638"/>
      <c r="I1" s="638"/>
    </row>
    <row r="2" spans="2:9">
      <c r="B2" s="638" t="s">
        <v>161</v>
      </c>
      <c r="C2" s="638"/>
      <c r="D2" s="638"/>
      <c r="E2" s="638"/>
      <c r="F2" s="638"/>
      <c r="G2" s="638"/>
      <c r="H2" s="638"/>
      <c r="I2" s="638"/>
    </row>
    <row r="3" spans="2:9">
      <c r="B3" s="638" t="s">
        <v>249</v>
      </c>
      <c r="C3" s="638"/>
      <c r="D3" s="638"/>
      <c r="E3" s="638"/>
      <c r="F3" s="638"/>
      <c r="G3" s="638"/>
      <c r="H3" s="638"/>
      <c r="I3" s="638"/>
    </row>
    <row r="4" spans="2:9">
      <c r="B4" s="47"/>
    </row>
    <row r="5" spans="2:9" ht="15.75" thickBot="1">
      <c r="B5" s="47"/>
    </row>
    <row r="6" spans="2:9">
      <c r="B6" s="686" t="s">
        <v>35</v>
      </c>
      <c r="C6" s="688" t="s">
        <v>34</v>
      </c>
      <c r="D6" s="688" t="s">
        <v>121</v>
      </c>
      <c r="E6" s="688" t="s">
        <v>238</v>
      </c>
      <c r="F6" s="688"/>
      <c r="G6" s="688"/>
      <c r="H6" s="688"/>
      <c r="I6" s="690"/>
    </row>
    <row r="7" spans="2:9">
      <c r="B7" s="687"/>
      <c r="C7" s="689"/>
      <c r="D7" s="689"/>
      <c r="E7" s="689"/>
      <c r="F7" s="689"/>
      <c r="G7" s="689"/>
      <c r="H7" s="689"/>
      <c r="I7" s="691"/>
    </row>
    <row r="8" spans="2:9">
      <c r="B8" s="687"/>
      <c r="C8" s="689"/>
      <c r="D8" s="689"/>
      <c r="E8" s="502">
        <v>2013</v>
      </c>
      <c r="F8" s="502">
        <v>2014</v>
      </c>
      <c r="G8" s="503">
        <v>2015</v>
      </c>
      <c r="H8" s="503">
        <v>2016</v>
      </c>
      <c r="I8" s="504">
        <v>2017</v>
      </c>
    </row>
    <row r="9" spans="2:9" ht="15.75" thickBot="1">
      <c r="B9" s="449" t="s">
        <v>111</v>
      </c>
      <c r="C9" s="450" t="s">
        <v>117</v>
      </c>
      <c r="D9" s="450" t="s">
        <v>118</v>
      </c>
      <c r="E9" s="450" t="s">
        <v>119</v>
      </c>
      <c r="F9" s="450" t="s">
        <v>120</v>
      </c>
      <c r="G9" s="505" t="s">
        <v>112</v>
      </c>
      <c r="H9" s="506" t="s">
        <v>113</v>
      </c>
      <c r="I9" s="507" t="s">
        <v>114</v>
      </c>
    </row>
    <row r="10" spans="2:9">
      <c r="B10" s="484">
        <v>1</v>
      </c>
      <c r="C10" s="485" t="s">
        <v>14</v>
      </c>
      <c r="D10" s="485" t="s">
        <v>124</v>
      </c>
      <c r="E10" s="490">
        <v>77.5</v>
      </c>
      <c r="F10" s="491">
        <v>95.6</v>
      </c>
      <c r="G10" s="491">
        <v>100</v>
      </c>
      <c r="H10" s="490">
        <v>99.03</v>
      </c>
      <c r="I10" s="523">
        <v>93.48</v>
      </c>
    </row>
    <row r="11" spans="2:9">
      <c r="B11" s="486"/>
      <c r="C11" s="347"/>
      <c r="D11" s="347" t="s">
        <v>125</v>
      </c>
      <c r="E11" s="493">
        <v>86</v>
      </c>
      <c r="F11" s="494">
        <v>91.6</v>
      </c>
      <c r="G11" s="494">
        <v>84.1</v>
      </c>
      <c r="H11" s="493">
        <v>82.72</v>
      </c>
      <c r="I11" s="524">
        <v>83.44</v>
      </c>
    </row>
    <row r="12" spans="2:9">
      <c r="B12" s="486">
        <v>2</v>
      </c>
      <c r="C12" s="347" t="s">
        <v>13</v>
      </c>
      <c r="D12" s="347" t="s">
        <v>13</v>
      </c>
      <c r="E12" s="493">
        <v>90.5</v>
      </c>
      <c r="F12" s="494">
        <v>99.7</v>
      </c>
      <c r="G12" s="494">
        <v>93.5</v>
      </c>
      <c r="H12" s="493">
        <v>94.18</v>
      </c>
      <c r="I12" s="524">
        <v>91.64</v>
      </c>
    </row>
    <row r="13" spans="2:9">
      <c r="B13" s="486">
        <v>3</v>
      </c>
      <c r="C13" s="347" t="s">
        <v>12</v>
      </c>
      <c r="D13" s="347" t="s">
        <v>12</v>
      </c>
      <c r="E13" s="493">
        <v>50</v>
      </c>
      <c r="F13" s="494">
        <v>100</v>
      </c>
      <c r="G13" s="494">
        <v>91.4</v>
      </c>
      <c r="H13" s="493">
        <v>84.33</v>
      </c>
      <c r="I13" s="524">
        <v>84.29</v>
      </c>
    </row>
    <row r="14" spans="2:9">
      <c r="B14" s="486">
        <v>4</v>
      </c>
      <c r="C14" s="347" t="s">
        <v>33</v>
      </c>
      <c r="D14" s="347" t="s">
        <v>33</v>
      </c>
      <c r="E14" s="493">
        <v>99.9</v>
      </c>
      <c r="F14" s="494">
        <v>100</v>
      </c>
      <c r="G14" s="494">
        <v>99.8</v>
      </c>
      <c r="H14" s="493">
        <v>95.11</v>
      </c>
      <c r="I14" s="524">
        <v>99.4</v>
      </c>
    </row>
    <row r="15" spans="2:9">
      <c r="B15" s="486">
        <v>5</v>
      </c>
      <c r="C15" s="347" t="s">
        <v>32</v>
      </c>
      <c r="D15" s="347" t="s">
        <v>201</v>
      </c>
      <c r="E15" s="493">
        <v>93.2</v>
      </c>
      <c r="F15" s="494">
        <v>96.2</v>
      </c>
      <c r="G15" s="494">
        <v>89.5</v>
      </c>
      <c r="H15" s="493">
        <v>89.52</v>
      </c>
      <c r="I15" s="524">
        <v>85.63</v>
      </c>
    </row>
    <row r="16" spans="2:9">
      <c r="B16" s="486"/>
      <c r="C16" s="487"/>
      <c r="D16" s="347" t="s">
        <v>196</v>
      </c>
      <c r="E16" s="493">
        <v>96.6</v>
      </c>
      <c r="F16" s="494">
        <v>95.9</v>
      </c>
      <c r="G16" s="494">
        <v>96</v>
      </c>
      <c r="H16" s="493">
        <v>89.52</v>
      </c>
      <c r="I16" s="524">
        <v>95.88</v>
      </c>
    </row>
    <row r="17" spans="2:9">
      <c r="B17" s="486">
        <v>6</v>
      </c>
      <c r="C17" s="347" t="s">
        <v>30</v>
      </c>
      <c r="D17" s="347" t="s">
        <v>195</v>
      </c>
      <c r="E17" s="493">
        <v>87.8</v>
      </c>
      <c r="F17" s="494">
        <v>81.599999999999994</v>
      </c>
      <c r="G17" s="494">
        <v>91.8</v>
      </c>
      <c r="H17" s="493">
        <v>84.08</v>
      </c>
      <c r="I17" s="524">
        <v>90.44</v>
      </c>
    </row>
    <row r="18" spans="2:9">
      <c r="B18" s="486"/>
      <c r="C18" s="487"/>
      <c r="D18" s="347" t="s">
        <v>194</v>
      </c>
      <c r="E18" s="493">
        <v>100</v>
      </c>
      <c r="F18" s="494">
        <v>100</v>
      </c>
      <c r="G18" s="494">
        <v>73.3</v>
      </c>
      <c r="H18" s="493">
        <v>73.33</v>
      </c>
      <c r="I18" s="524">
        <v>88.29</v>
      </c>
    </row>
    <row r="19" spans="2:9">
      <c r="B19" s="486">
        <v>7</v>
      </c>
      <c r="C19" s="347" t="s">
        <v>31</v>
      </c>
      <c r="D19" s="347" t="s">
        <v>202</v>
      </c>
      <c r="E19" s="493">
        <v>97.4</v>
      </c>
      <c r="F19" s="494">
        <v>95.8</v>
      </c>
      <c r="G19" s="494">
        <v>95.3</v>
      </c>
      <c r="H19" s="493">
        <v>95.76</v>
      </c>
      <c r="I19" s="524">
        <v>99.71</v>
      </c>
    </row>
    <row r="20" spans="2:9">
      <c r="B20" s="486">
        <v>8</v>
      </c>
      <c r="C20" s="347" t="s">
        <v>18</v>
      </c>
      <c r="D20" s="347" t="s">
        <v>18</v>
      </c>
      <c r="E20" s="493">
        <v>93.8</v>
      </c>
      <c r="F20" s="494">
        <v>86.5</v>
      </c>
      <c r="G20" s="494">
        <v>89.9</v>
      </c>
      <c r="H20" s="493">
        <v>84.84</v>
      </c>
      <c r="I20" s="524">
        <v>91.01</v>
      </c>
    </row>
    <row r="21" spans="2:9">
      <c r="B21" s="486">
        <v>9</v>
      </c>
      <c r="C21" s="347" t="s">
        <v>11</v>
      </c>
      <c r="D21" s="347" t="s">
        <v>123</v>
      </c>
      <c r="E21" s="493">
        <v>78.099999999999994</v>
      </c>
      <c r="F21" s="494">
        <v>70.599999999999994</v>
      </c>
      <c r="G21" s="494">
        <v>82.1</v>
      </c>
      <c r="H21" s="493">
        <v>99.54</v>
      </c>
      <c r="I21" s="524">
        <v>99</v>
      </c>
    </row>
    <row r="22" spans="2:9">
      <c r="B22" s="486"/>
      <c r="C22" s="347"/>
      <c r="D22" s="347" t="s">
        <v>122</v>
      </c>
      <c r="E22" s="493">
        <v>90</v>
      </c>
      <c r="F22" s="494">
        <v>98.6</v>
      </c>
      <c r="G22" s="494">
        <v>98.7</v>
      </c>
      <c r="H22" s="493">
        <v>98.89</v>
      </c>
      <c r="I22" s="524">
        <v>90.25</v>
      </c>
    </row>
    <row r="23" spans="2:9">
      <c r="B23" s="486">
        <v>10</v>
      </c>
      <c r="C23" s="347" t="s">
        <v>15</v>
      </c>
      <c r="D23" s="347" t="s">
        <v>15</v>
      </c>
      <c r="E23" s="493">
        <v>80.099999999999994</v>
      </c>
      <c r="F23" s="494">
        <v>99</v>
      </c>
      <c r="G23" s="494">
        <v>100</v>
      </c>
      <c r="H23" s="493">
        <v>100</v>
      </c>
      <c r="I23" s="524">
        <v>100</v>
      </c>
    </row>
    <row r="24" spans="2:9">
      <c r="B24" s="486">
        <v>11</v>
      </c>
      <c r="C24" s="347" t="s">
        <v>17</v>
      </c>
      <c r="D24" s="347" t="s">
        <v>17</v>
      </c>
      <c r="E24" s="493">
        <v>97.9</v>
      </c>
      <c r="F24" s="494">
        <v>68.5</v>
      </c>
      <c r="G24" s="494">
        <v>100</v>
      </c>
      <c r="H24" s="493">
        <v>94.03</v>
      </c>
      <c r="I24" s="524">
        <v>92.43</v>
      </c>
    </row>
    <row r="25" spans="2:9">
      <c r="B25" s="486">
        <v>12</v>
      </c>
      <c r="C25" s="347" t="s">
        <v>19</v>
      </c>
      <c r="D25" s="347" t="s">
        <v>19</v>
      </c>
      <c r="E25" s="493">
        <v>97.9</v>
      </c>
      <c r="F25" s="494">
        <v>99.8</v>
      </c>
      <c r="G25" s="494">
        <v>99</v>
      </c>
      <c r="H25" s="493">
        <v>94.1</v>
      </c>
      <c r="I25" s="524">
        <v>97.58</v>
      </c>
    </row>
    <row r="26" spans="2:9">
      <c r="B26" s="486">
        <v>13</v>
      </c>
      <c r="C26" s="347" t="s">
        <v>24</v>
      </c>
      <c r="D26" s="347" t="s">
        <v>24</v>
      </c>
      <c r="E26" s="493">
        <v>98.1</v>
      </c>
      <c r="F26" s="494">
        <v>98.3</v>
      </c>
      <c r="G26" s="494">
        <v>97.9</v>
      </c>
      <c r="H26" s="493">
        <v>97.11</v>
      </c>
      <c r="I26" s="524">
        <v>99.28</v>
      </c>
    </row>
    <row r="27" spans="2:9">
      <c r="B27" s="486"/>
      <c r="C27" s="487"/>
      <c r="D27" s="347" t="s">
        <v>203</v>
      </c>
      <c r="E27" s="493">
        <v>98.5</v>
      </c>
      <c r="F27" s="494">
        <v>92</v>
      </c>
      <c r="G27" s="494"/>
      <c r="H27" s="493">
        <v>29.67</v>
      </c>
      <c r="I27" s="524">
        <v>28.35</v>
      </c>
    </row>
    <row r="28" spans="2:9">
      <c r="B28" s="486">
        <v>14</v>
      </c>
      <c r="C28" s="347" t="s">
        <v>29</v>
      </c>
      <c r="D28" s="347" t="s">
        <v>29</v>
      </c>
      <c r="E28" s="493">
        <v>100</v>
      </c>
      <c r="F28" s="494">
        <v>92.1</v>
      </c>
      <c r="G28" s="494">
        <v>98</v>
      </c>
      <c r="H28" s="493">
        <v>100</v>
      </c>
      <c r="I28" s="524">
        <v>94.66</v>
      </c>
    </row>
    <row r="29" spans="2:9">
      <c r="B29" s="486">
        <v>15</v>
      </c>
      <c r="C29" s="347" t="s">
        <v>28</v>
      </c>
      <c r="D29" s="347" t="s">
        <v>28</v>
      </c>
      <c r="E29" s="493">
        <v>95.6</v>
      </c>
      <c r="F29" s="494">
        <v>97.7</v>
      </c>
      <c r="G29" s="494">
        <v>97.8</v>
      </c>
      <c r="H29" s="493">
        <v>98.48</v>
      </c>
      <c r="I29" s="524">
        <v>100</v>
      </c>
    </row>
    <row r="30" spans="2:9">
      <c r="B30" s="486">
        <v>16</v>
      </c>
      <c r="C30" s="347" t="s">
        <v>27</v>
      </c>
      <c r="D30" s="347" t="s">
        <v>27</v>
      </c>
      <c r="E30" s="493">
        <v>100</v>
      </c>
      <c r="F30" s="494">
        <v>96</v>
      </c>
      <c r="G30" s="494">
        <v>95</v>
      </c>
      <c r="H30" s="493">
        <v>93.12</v>
      </c>
      <c r="I30" s="524">
        <v>88.79</v>
      </c>
    </row>
    <row r="31" spans="2:9">
      <c r="B31" s="486">
        <v>17</v>
      </c>
      <c r="C31" s="347" t="s">
        <v>25</v>
      </c>
      <c r="D31" s="347" t="s">
        <v>127</v>
      </c>
      <c r="E31" s="493">
        <v>81.099999999999994</v>
      </c>
      <c r="F31" s="494">
        <v>70.8</v>
      </c>
      <c r="G31" s="494">
        <v>76</v>
      </c>
      <c r="H31" s="493">
        <v>96.19</v>
      </c>
      <c r="I31" s="524">
        <v>70.37</v>
      </c>
    </row>
    <row r="32" spans="2:9">
      <c r="B32" s="486"/>
      <c r="C32" s="347"/>
      <c r="D32" s="347" t="s">
        <v>126</v>
      </c>
      <c r="E32" s="493">
        <v>75.7</v>
      </c>
      <c r="F32" s="494">
        <v>82.9</v>
      </c>
      <c r="G32" s="494">
        <v>81</v>
      </c>
      <c r="H32" s="493">
        <v>0</v>
      </c>
      <c r="I32" s="524">
        <v>82.36</v>
      </c>
    </row>
    <row r="33" spans="2:16">
      <c r="B33" s="486">
        <v>18</v>
      </c>
      <c r="C33" s="347" t="s">
        <v>26</v>
      </c>
      <c r="D33" s="347" t="s">
        <v>26</v>
      </c>
      <c r="E33" s="493">
        <v>53.7</v>
      </c>
      <c r="F33" s="494">
        <v>43.9</v>
      </c>
      <c r="G33" s="494">
        <v>71</v>
      </c>
      <c r="H33" s="493">
        <v>73</v>
      </c>
      <c r="I33" s="524">
        <v>73.010000000000005</v>
      </c>
    </row>
    <row r="34" spans="2:16">
      <c r="B34" s="486">
        <v>19</v>
      </c>
      <c r="C34" s="347" t="s">
        <v>23</v>
      </c>
      <c r="D34" s="347" t="s">
        <v>23</v>
      </c>
      <c r="E34" s="493">
        <v>97.6</v>
      </c>
      <c r="F34" s="494">
        <v>94.5</v>
      </c>
      <c r="G34" s="494">
        <v>95.5</v>
      </c>
      <c r="H34" s="493">
        <v>95.83</v>
      </c>
      <c r="I34" s="524">
        <v>92.8</v>
      </c>
    </row>
    <row r="35" spans="2:16">
      <c r="B35" s="486">
        <v>20</v>
      </c>
      <c r="C35" s="347" t="s">
        <v>22</v>
      </c>
      <c r="D35" s="347" t="s">
        <v>22</v>
      </c>
      <c r="E35" s="493">
        <v>97.8</v>
      </c>
      <c r="F35" s="494">
        <v>100</v>
      </c>
      <c r="G35" s="494">
        <v>98.8</v>
      </c>
      <c r="H35" s="493">
        <v>99.39</v>
      </c>
      <c r="I35" s="524">
        <v>100</v>
      </c>
    </row>
    <row r="36" spans="2:16">
      <c r="B36" s="486">
        <v>21</v>
      </c>
      <c r="C36" s="347" t="s">
        <v>21</v>
      </c>
      <c r="D36" s="347" t="s">
        <v>21</v>
      </c>
      <c r="E36" s="493">
        <v>71.3</v>
      </c>
      <c r="F36" s="494">
        <v>81.3</v>
      </c>
      <c r="G36" s="494">
        <v>89.8</v>
      </c>
      <c r="H36" s="493">
        <v>91.19</v>
      </c>
      <c r="I36" s="524">
        <v>91.55</v>
      </c>
    </row>
    <row r="37" spans="2:16">
      <c r="B37" s="486"/>
      <c r="C37" s="487"/>
      <c r="D37" s="347" t="s">
        <v>204</v>
      </c>
      <c r="E37" s="493">
        <v>96</v>
      </c>
      <c r="F37" s="494">
        <v>95.8</v>
      </c>
      <c r="G37" s="494">
        <v>96.7</v>
      </c>
      <c r="H37" s="493">
        <v>87.3</v>
      </c>
      <c r="I37" s="524">
        <v>44.45</v>
      </c>
    </row>
    <row r="38" spans="2:16">
      <c r="B38" s="486">
        <v>22</v>
      </c>
      <c r="C38" s="347" t="s">
        <v>20</v>
      </c>
      <c r="D38" s="347" t="s">
        <v>20</v>
      </c>
      <c r="E38" s="493">
        <v>92.9</v>
      </c>
      <c r="F38" s="494">
        <v>90.1</v>
      </c>
      <c r="G38" s="494">
        <v>90.8</v>
      </c>
      <c r="H38" s="493">
        <v>96.82</v>
      </c>
      <c r="I38" s="524">
        <v>93.34</v>
      </c>
      <c r="M38" s="121">
        <v>769.63</v>
      </c>
      <c r="N38" s="103">
        <v>769.63</v>
      </c>
      <c r="O38" s="121">
        <v>769.63</v>
      </c>
      <c r="P38" s="103">
        <v>769.63</v>
      </c>
    </row>
    <row r="39" spans="2:16">
      <c r="B39" s="486"/>
      <c r="C39" s="487"/>
      <c r="D39" s="347" t="s">
        <v>205</v>
      </c>
      <c r="E39" s="493">
        <v>100</v>
      </c>
      <c r="F39" s="493">
        <v>100</v>
      </c>
      <c r="G39" s="493">
        <v>100</v>
      </c>
      <c r="H39" s="493">
        <v>100</v>
      </c>
      <c r="I39" s="524">
        <v>100</v>
      </c>
      <c r="M39" s="122">
        <v>338.42</v>
      </c>
      <c r="N39" s="122">
        <v>350.57</v>
      </c>
      <c r="O39" s="122">
        <v>381.08</v>
      </c>
      <c r="P39" s="122">
        <v>432.91</v>
      </c>
    </row>
    <row r="40" spans="2:16">
      <c r="B40" s="486">
        <v>23</v>
      </c>
      <c r="C40" s="347" t="s">
        <v>16</v>
      </c>
      <c r="D40" s="347" t="s">
        <v>16</v>
      </c>
      <c r="E40" s="493">
        <v>100</v>
      </c>
      <c r="F40" s="493">
        <v>77.3</v>
      </c>
      <c r="G40" s="493">
        <v>100</v>
      </c>
      <c r="H40" s="493">
        <v>100</v>
      </c>
      <c r="I40" s="524">
        <v>93.42</v>
      </c>
      <c r="M40" s="122">
        <v>219.58</v>
      </c>
      <c r="N40" s="122">
        <v>218.23</v>
      </c>
      <c r="O40" s="122">
        <v>206.61</v>
      </c>
      <c r="P40" s="122">
        <v>190.92</v>
      </c>
    </row>
    <row r="41" spans="2:16">
      <c r="B41" s="486">
        <v>24</v>
      </c>
      <c r="C41" s="347" t="s">
        <v>10</v>
      </c>
      <c r="D41" s="347" t="s">
        <v>10</v>
      </c>
      <c r="E41" s="493">
        <v>93.4</v>
      </c>
      <c r="F41" s="494">
        <v>91.2</v>
      </c>
      <c r="G41" s="494">
        <v>92.3</v>
      </c>
      <c r="H41" s="493">
        <v>97.29</v>
      </c>
      <c r="I41" s="524">
        <v>90.31</v>
      </c>
      <c r="M41" s="122">
        <v>89.42</v>
      </c>
      <c r="N41" s="122">
        <v>81.2</v>
      </c>
      <c r="O41" s="122">
        <v>68</v>
      </c>
      <c r="P41" s="122">
        <v>63.51</v>
      </c>
    </row>
    <row r="42" spans="2:16">
      <c r="B42" s="486">
        <v>25</v>
      </c>
      <c r="C42" s="347" t="s">
        <v>9</v>
      </c>
      <c r="D42" s="347" t="s">
        <v>9</v>
      </c>
      <c r="E42" s="493">
        <v>93.5</v>
      </c>
      <c r="F42" s="494">
        <v>74.400000000000006</v>
      </c>
      <c r="G42" s="494">
        <v>86.8</v>
      </c>
      <c r="H42" s="493">
        <v>100</v>
      </c>
      <c r="I42" s="524">
        <v>81.73</v>
      </c>
      <c r="M42" s="122">
        <v>122.21</v>
      </c>
      <c r="N42" s="122">
        <v>119.63</v>
      </c>
      <c r="O42" s="122">
        <v>113.94</v>
      </c>
      <c r="P42" s="122">
        <v>82.29</v>
      </c>
    </row>
    <row r="43" spans="2:16" ht="15.75" thickBot="1">
      <c r="B43" s="488">
        <v>26</v>
      </c>
      <c r="C43" s="489" t="s">
        <v>8</v>
      </c>
      <c r="D43" s="489" t="s">
        <v>8</v>
      </c>
      <c r="E43" s="496">
        <v>24.6</v>
      </c>
      <c r="F43" s="497">
        <v>68.8</v>
      </c>
      <c r="G43" s="497">
        <v>100</v>
      </c>
      <c r="H43" s="496">
        <v>92.62</v>
      </c>
      <c r="I43" s="525">
        <v>82.38</v>
      </c>
      <c r="M43" s="103">
        <f>SUM(M39:M42)</f>
        <v>769.63</v>
      </c>
      <c r="N43" s="103">
        <f>SUM(N39:N42)</f>
        <v>769.63</v>
      </c>
      <c r="O43" s="103">
        <f>SUM(O39:O42)</f>
        <v>769.63000000000011</v>
      </c>
      <c r="P43" s="103">
        <f>SUM(P39:P42)</f>
        <v>769.63</v>
      </c>
    </row>
    <row r="44" spans="2:16" ht="15.75" thickBot="1">
      <c r="B44" s="526" t="s">
        <v>235</v>
      </c>
      <c r="C44" s="527"/>
      <c r="D44" s="527"/>
      <c r="E44" s="528">
        <v>87.838235294117638</v>
      </c>
      <c r="F44" s="528">
        <v>89.014705882352956</v>
      </c>
      <c r="G44" s="528">
        <v>89.758823529411785</v>
      </c>
      <c r="H44" s="528">
        <v>88.440882352941188</v>
      </c>
      <c r="I44" s="529">
        <f>SUM(I10:I43)/34</f>
        <v>87.919705882352957</v>
      </c>
    </row>
    <row r="45" spans="2:16" ht="15.75" thickTop="1">
      <c r="B45" s="616" t="s">
        <v>240</v>
      </c>
      <c r="C45" s="616"/>
      <c r="D45" s="616"/>
      <c r="E45" s="616"/>
      <c r="F45" s="120">
        <f>+E44/34</f>
        <v>2.5834775086505188</v>
      </c>
      <c r="G45" s="120">
        <f>+F44/34</f>
        <v>2.6180795847750868</v>
      </c>
      <c r="H45" s="120">
        <f>+G44/34</f>
        <v>2.6399653979238762</v>
      </c>
      <c r="I45" s="120">
        <f>+H44/34</f>
        <v>2.6012024221453292</v>
      </c>
    </row>
    <row r="46" spans="2:16">
      <c r="E46" s="3"/>
      <c r="F46" s="3"/>
      <c r="G46" s="3"/>
      <c r="H46" s="3"/>
      <c r="I46" s="3"/>
    </row>
  </sheetData>
  <mergeCells count="8">
    <mergeCell ref="B45:E45"/>
    <mergeCell ref="B1:I1"/>
    <mergeCell ref="B2:I2"/>
    <mergeCell ref="B3:I3"/>
    <mergeCell ref="B6:B8"/>
    <mergeCell ref="C6:C8"/>
    <mergeCell ref="D6:D8"/>
    <mergeCell ref="E6:I7"/>
  </mergeCells>
  <pageMargins left="0.7" right="0.7" top="0.75" bottom="0.75" header="0.3" footer="0.3"/>
  <pageSetup paperSize="9" orientation="portrait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H21" sqref="H21"/>
    </sheetView>
  </sheetViews>
  <sheetFormatPr defaultRowHeight="15"/>
  <cols>
    <col min="2" max="2" width="6.28515625" customWidth="1"/>
    <col min="3" max="3" width="14" customWidth="1"/>
    <col min="4" max="4" width="13.42578125" customWidth="1"/>
    <col min="5" max="5" width="12.140625" customWidth="1"/>
    <col min="6" max="6" width="11.7109375" customWidth="1"/>
    <col min="7" max="7" width="13.28515625" customWidth="1"/>
  </cols>
  <sheetData>
    <row r="1" spans="1:7">
      <c r="B1" s="638" t="s">
        <v>227</v>
      </c>
      <c r="C1" s="638"/>
      <c r="D1" s="638"/>
      <c r="E1" s="638"/>
      <c r="F1" s="638"/>
      <c r="G1" s="638"/>
    </row>
    <row r="2" spans="1:7" ht="27" customHeight="1">
      <c r="B2" s="665" t="s">
        <v>198</v>
      </c>
      <c r="C2" s="665"/>
      <c r="D2" s="665"/>
      <c r="E2" s="665"/>
      <c r="F2" s="665"/>
      <c r="G2" s="665"/>
    </row>
    <row r="3" spans="1:7">
      <c r="B3" s="638" t="s">
        <v>248</v>
      </c>
      <c r="C3" s="638"/>
      <c r="D3" s="638"/>
      <c r="E3" s="638"/>
      <c r="F3" s="638"/>
      <c r="G3" s="638"/>
    </row>
    <row r="4" spans="1:7">
      <c r="B4" s="47"/>
    </row>
    <row r="5" spans="1:7" ht="15.75" thickBot="1">
      <c r="B5" s="47"/>
    </row>
    <row r="6" spans="1:7">
      <c r="B6" s="639" t="s">
        <v>35</v>
      </c>
      <c r="C6" s="641" t="s">
        <v>34</v>
      </c>
      <c r="D6" s="641" t="s">
        <v>121</v>
      </c>
      <c r="E6" s="641" t="s">
        <v>162</v>
      </c>
      <c r="F6" s="641"/>
      <c r="G6" s="643"/>
    </row>
    <row r="7" spans="1:7">
      <c r="A7" s="89"/>
      <c r="B7" s="640"/>
      <c r="C7" s="642"/>
      <c r="D7" s="642"/>
      <c r="E7" s="447" t="s">
        <v>163</v>
      </c>
      <c r="F7" s="446" t="s">
        <v>164</v>
      </c>
      <c r="G7" s="464" t="s">
        <v>105</v>
      </c>
    </row>
    <row r="8" spans="1:7" s="114" customFormat="1">
      <c r="A8" s="89"/>
      <c r="B8" s="465" t="s">
        <v>111</v>
      </c>
      <c r="C8" s="466" t="s">
        <v>117</v>
      </c>
      <c r="D8" s="466" t="s">
        <v>118</v>
      </c>
      <c r="E8" s="467" t="s">
        <v>119</v>
      </c>
      <c r="F8" s="467" t="s">
        <v>120</v>
      </c>
      <c r="G8" s="468" t="s">
        <v>112</v>
      </c>
    </row>
    <row r="9" spans="1:7">
      <c r="A9" s="89"/>
      <c r="B9" s="124">
        <v>1</v>
      </c>
      <c r="C9" s="125" t="s">
        <v>14</v>
      </c>
      <c r="D9" s="125" t="s">
        <v>124</v>
      </c>
      <c r="E9" s="60">
        <v>8</v>
      </c>
      <c r="F9" s="61">
        <v>6</v>
      </c>
      <c r="G9" s="34">
        <v>33</v>
      </c>
    </row>
    <row r="10" spans="1:7">
      <c r="B10" s="10"/>
      <c r="C10" s="11"/>
      <c r="D10" s="11" t="s">
        <v>125</v>
      </c>
      <c r="E10" s="49">
        <v>8</v>
      </c>
      <c r="F10" s="50">
        <v>6</v>
      </c>
      <c r="G10" s="115">
        <v>33</v>
      </c>
    </row>
    <row r="11" spans="1:7">
      <c r="B11" s="10">
        <v>2</v>
      </c>
      <c r="C11" s="11" t="s">
        <v>13</v>
      </c>
      <c r="D11" s="11" t="s">
        <v>13</v>
      </c>
      <c r="E11" s="49">
        <v>16</v>
      </c>
      <c r="F11" s="50">
        <v>12</v>
      </c>
      <c r="G11" s="25">
        <v>95</v>
      </c>
    </row>
    <row r="12" spans="1:7">
      <c r="B12" s="10">
        <v>3</v>
      </c>
      <c r="C12" s="11" t="s">
        <v>12</v>
      </c>
      <c r="D12" s="11" t="s">
        <v>12</v>
      </c>
      <c r="E12" s="49">
        <v>19</v>
      </c>
      <c r="F12" s="50">
        <v>16</v>
      </c>
      <c r="G12" s="25">
        <v>89</v>
      </c>
    </row>
    <row r="13" spans="1:7">
      <c r="B13" s="10">
        <v>4</v>
      </c>
      <c r="C13" s="11" t="s">
        <v>33</v>
      </c>
      <c r="D13" s="11" t="s">
        <v>33</v>
      </c>
      <c r="E13" s="49">
        <v>18</v>
      </c>
      <c r="F13" s="50">
        <v>11</v>
      </c>
      <c r="G13" s="25">
        <v>102</v>
      </c>
    </row>
    <row r="14" spans="1:7">
      <c r="B14" s="10">
        <v>5</v>
      </c>
      <c r="C14" s="11" t="s">
        <v>32</v>
      </c>
      <c r="D14" s="11" t="s">
        <v>201</v>
      </c>
      <c r="E14" s="49">
        <v>10</v>
      </c>
      <c r="F14" s="50">
        <v>8</v>
      </c>
      <c r="G14" s="25">
        <v>55</v>
      </c>
    </row>
    <row r="15" spans="1:7">
      <c r="B15" s="10"/>
      <c r="C15" s="21"/>
      <c r="D15" s="11" t="s">
        <v>196</v>
      </c>
      <c r="E15" s="49">
        <v>10</v>
      </c>
      <c r="F15" s="50">
        <v>8</v>
      </c>
      <c r="G15" s="25">
        <v>62</v>
      </c>
    </row>
    <row r="16" spans="1:7">
      <c r="B16" s="10">
        <v>6</v>
      </c>
      <c r="C16" s="102" t="s">
        <v>30</v>
      </c>
      <c r="D16" s="102" t="s">
        <v>195</v>
      </c>
      <c r="E16" s="49">
        <v>9</v>
      </c>
      <c r="F16" s="50">
        <v>6</v>
      </c>
      <c r="G16" s="25">
        <v>54</v>
      </c>
    </row>
    <row r="17" spans="2:7">
      <c r="B17" s="10"/>
      <c r="C17" s="21"/>
      <c r="D17" s="102" t="s">
        <v>194</v>
      </c>
      <c r="E17" s="49">
        <v>9</v>
      </c>
      <c r="F17" s="50">
        <v>7</v>
      </c>
      <c r="G17" s="25">
        <v>57</v>
      </c>
    </row>
    <row r="18" spans="2:7">
      <c r="B18" s="10">
        <v>7</v>
      </c>
      <c r="C18" s="102" t="s">
        <v>31</v>
      </c>
      <c r="D18" s="102" t="s">
        <v>202</v>
      </c>
      <c r="E18" s="49">
        <v>7</v>
      </c>
      <c r="F18" s="50">
        <v>6</v>
      </c>
      <c r="G18" s="25">
        <v>75</v>
      </c>
    </row>
    <row r="19" spans="2:7">
      <c r="B19" s="10">
        <v>8</v>
      </c>
      <c r="C19" s="11" t="s">
        <v>18</v>
      </c>
      <c r="D19" s="11" t="s">
        <v>18</v>
      </c>
      <c r="E19" s="49">
        <v>7</v>
      </c>
      <c r="F19" s="50">
        <v>5</v>
      </c>
      <c r="G19" s="25">
        <v>55</v>
      </c>
    </row>
    <row r="20" spans="2:7">
      <c r="B20" s="10">
        <v>9</v>
      </c>
      <c r="C20" s="11" t="s">
        <v>11</v>
      </c>
      <c r="D20" s="11" t="s">
        <v>123</v>
      </c>
      <c r="E20" s="49">
        <v>10</v>
      </c>
      <c r="F20" s="50">
        <v>9</v>
      </c>
      <c r="G20" s="25">
        <v>59</v>
      </c>
    </row>
    <row r="21" spans="2:7">
      <c r="B21" s="10"/>
      <c r="C21" s="11"/>
      <c r="D21" s="11" t="s">
        <v>122</v>
      </c>
      <c r="E21" s="49">
        <v>8</v>
      </c>
      <c r="F21" s="50">
        <v>6</v>
      </c>
      <c r="G21" s="25">
        <v>44</v>
      </c>
    </row>
    <row r="22" spans="2:7">
      <c r="B22" s="10">
        <v>10</v>
      </c>
      <c r="C22" s="11" t="s">
        <v>15</v>
      </c>
      <c r="D22" s="11" t="s">
        <v>15</v>
      </c>
      <c r="E22" s="49">
        <v>16</v>
      </c>
      <c r="F22" s="50">
        <v>14</v>
      </c>
      <c r="G22" s="25">
        <v>84</v>
      </c>
    </row>
    <row r="23" spans="2:7">
      <c r="B23" s="10">
        <v>11</v>
      </c>
      <c r="C23" s="11" t="s">
        <v>17</v>
      </c>
      <c r="D23" s="11" t="s">
        <v>17</v>
      </c>
      <c r="E23" s="49">
        <v>14</v>
      </c>
      <c r="F23" s="50">
        <v>10</v>
      </c>
      <c r="G23" s="25">
        <v>81</v>
      </c>
    </row>
    <row r="24" spans="2:7">
      <c r="B24" s="10">
        <v>12</v>
      </c>
      <c r="C24" s="11" t="s">
        <v>19</v>
      </c>
      <c r="D24" s="11" t="s">
        <v>19</v>
      </c>
      <c r="E24" s="49">
        <v>13</v>
      </c>
      <c r="F24" s="50">
        <v>10</v>
      </c>
      <c r="G24" s="25">
        <v>70</v>
      </c>
    </row>
    <row r="25" spans="2:7">
      <c r="B25" s="10">
        <v>13</v>
      </c>
      <c r="C25" s="11" t="s">
        <v>24</v>
      </c>
      <c r="D25" s="11" t="s">
        <v>24</v>
      </c>
      <c r="E25" s="49">
        <v>9</v>
      </c>
      <c r="F25" s="50">
        <v>7</v>
      </c>
      <c r="G25" s="25">
        <v>50</v>
      </c>
    </row>
    <row r="26" spans="2:7">
      <c r="B26" s="10"/>
      <c r="C26" s="21"/>
      <c r="D26" s="102" t="s">
        <v>203</v>
      </c>
      <c r="E26" s="49">
        <v>9</v>
      </c>
      <c r="F26" s="50">
        <v>8</v>
      </c>
      <c r="G26" s="25">
        <v>46</v>
      </c>
    </row>
    <row r="27" spans="2:7">
      <c r="B27" s="10">
        <v>14</v>
      </c>
      <c r="C27" s="102" t="s">
        <v>29</v>
      </c>
      <c r="D27" s="102" t="s">
        <v>29</v>
      </c>
      <c r="E27" s="49">
        <v>14</v>
      </c>
      <c r="F27" s="50">
        <v>9</v>
      </c>
      <c r="G27" s="25">
        <v>74</v>
      </c>
    </row>
    <row r="28" spans="2:7">
      <c r="B28" s="10">
        <v>15</v>
      </c>
      <c r="C28" s="11" t="s">
        <v>28</v>
      </c>
      <c r="D28" s="11" t="s">
        <v>28</v>
      </c>
      <c r="E28" s="49">
        <v>19</v>
      </c>
      <c r="F28" s="50">
        <v>16</v>
      </c>
      <c r="G28" s="25">
        <v>92</v>
      </c>
    </row>
    <row r="29" spans="2:7">
      <c r="B29" s="10">
        <v>16</v>
      </c>
      <c r="C29" s="11" t="s">
        <v>27</v>
      </c>
      <c r="D29" s="11" t="s">
        <v>27</v>
      </c>
      <c r="E29" s="49">
        <v>19</v>
      </c>
      <c r="F29" s="50">
        <v>19</v>
      </c>
      <c r="G29" s="25">
        <v>105</v>
      </c>
    </row>
    <row r="30" spans="2:7">
      <c r="B30" s="10">
        <v>17</v>
      </c>
      <c r="C30" s="11" t="s">
        <v>25</v>
      </c>
      <c r="D30" s="11" t="s">
        <v>127</v>
      </c>
      <c r="E30" s="49">
        <v>9</v>
      </c>
      <c r="F30" s="50">
        <v>6</v>
      </c>
      <c r="G30" s="25">
        <v>54</v>
      </c>
    </row>
    <row r="31" spans="2:7">
      <c r="B31" s="10"/>
      <c r="C31" s="11"/>
      <c r="D31" s="11" t="s">
        <v>126</v>
      </c>
      <c r="E31" s="49">
        <v>9</v>
      </c>
      <c r="F31" s="50">
        <v>9</v>
      </c>
      <c r="G31" s="25">
        <v>45</v>
      </c>
    </row>
    <row r="32" spans="2:7">
      <c r="B32" s="10">
        <v>18</v>
      </c>
      <c r="C32" s="11" t="s">
        <v>26</v>
      </c>
      <c r="D32" s="11" t="s">
        <v>26</v>
      </c>
      <c r="E32" s="49">
        <v>16</v>
      </c>
      <c r="F32" s="50">
        <v>14</v>
      </c>
      <c r="G32" s="25">
        <v>89</v>
      </c>
    </row>
    <row r="33" spans="2:7">
      <c r="B33" s="10">
        <v>19</v>
      </c>
      <c r="C33" s="11" t="s">
        <v>23</v>
      </c>
      <c r="D33" s="11" t="s">
        <v>23</v>
      </c>
      <c r="E33" s="49">
        <v>18</v>
      </c>
      <c r="F33" s="50">
        <v>13</v>
      </c>
      <c r="G33" s="25">
        <v>94</v>
      </c>
    </row>
    <row r="34" spans="2:7">
      <c r="B34" s="10">
        <v>20</v>
      </c>
      <c r="C34" s="11" t="s">
        <v>22</v>
      </c>
      <c r="D34" s="11" t="s">
        <v>22</v>
      </c>
      <c r="E34" s="49">
        <v>19</v>
      </c>
      <c r="F34" s="50">
        <v>15</v>
      </c>
      <c r="G34" s="25">
        <v>98</v>
      </c>
    </row>
    <row r="35" spans="2:7">
      <c r="B35" s="10">
        <v>21</v>
      </c>
      <c r="C35" s="11" t="s">
        <v>21</v>
      </c>
      <c r="D35" s="11" t="s">
        <v>21</v>
      </c>
      <c r="E35" s="49">
        <v>9</v>
      </c>
      <c r="F35" s="50">
        <v>7</v>
      </c>
      <c r="G35" s="25">
        <v>56</v>
      </c>
    </row>
    <row r="36" spans="2:7">
      <c r="B36" s="10"/>
      <c r="C36" s="21"/>
      <c r="D36" s="102" t="s">
        <v>204</v>
      </c>
      <c r="E36" s="49">
        <v>9</v>
      </c>
      <c r="F36" s="50">
        <v>6</v>
      </c>
      <c r="G36" s="25">
        <v>42</v>
      </c>
    </row>
    <row r="37" spans="2:7">
      <c r="B37" s="10">
        <v>22</v>
      </c>
      <c r="C37" s="102" t="s">
        <v>20</v>
      </c>
      <c r="D37" s="102" t="s">
        <v>20</v>
      </c>
      <c r="E37" s="49">
        <v>9</v>
      </c>
      <c r="F37" s="50">
        <v>6</v>
      </c>
      <c r="G37" s="25">
        <v>48</v>
      </c>
    </row>
    <row r="38" spans="2:7">
      <c r="B38" s="10"/>
      <c r="C38" s="21"/>
      <c r="D38" s="102" t="s">
        <v>205</v>
      </c>
      <c r="E38" s="49">
        <v>9</v>
      </c>
      <c r="F38" s="50">
        <v>6</v>
      </c>
      <c r="G38" s="25">
        <v>49</v>
      </c>
    </row>
    <row r="39" spans="2:7">
      <c r="B39" s="10">
        <v>23</v>
      </c>
      <c r="C39" s="11" t="s">
        <v>16</v>
      </c>
      <c r="D39" s="11" t="s">
        <v>16</v>
      </c>
      <c r="E39" s="49">
        <v>13</v>
      </c>
      <c r="F39" s="50">
        <v>12</v>
      </c>
      <c r="G39" s="25">
        <v>68</v>
      </c>
    </row>
    <row r="40" spans="2:7">
      <c r="B40" s="10">
        <v>24</v>
      </c>
      <c r="C40" s="11" t="s">
        <v>10</v>
      </c>
      <c r="D40" s="11" t="s">
        <v>10</v>
      </c>
      <c r="E40" s="49">
        <v>12</v>
      </c>
      <c r="F40" s="50">
        <v>8</v>
      </c>
      <c r="G40" s="25">
        <v>78</v>
      </c>
    </row>
    <row r="41" spans="2:7">
      <c r="B41" s="10">
        <v>25</v>
      </c>
      <c r="C41" s="11" t="s">
        <v>9</v>
      </c>
      <c r="D41" s="11" t="s">
        <v>9</v>
      </c>
      <c r="E41" s="49">
        <v>9</v>
      </c>
      <c r="F41" s="50">
        <v>8</v>
      </c>
      <c r="G41" s="25">
        <v>72</v>
      </c>
    </row>
    <row r="42" spans="2:7" ht="15.75" thickBot="1">
      <c r="B42" s="58">
        <v>26</v>
      </c>
      <c r="C42" s="59" t="s">
        <v>8</v>
      </c>
      <c r="D42" s="59" t="s">
        <v>8</v>
      </c>
      <c r="E42" s="52">
        <v>8</v>
      </c>
      <c r="F42" s="53">
        <v>6</v>
      </c>
      <c r="G42" s="37">
        <v>60</v>
      </c>
    </row>
    <row r="43" spans="2:7">
      <c r="B43" s="695" t="s">
        <v>247</v>
      </c>
      <c r="C43" s="696"/>
      <c r="D43" s="696"/>
      <c r="E43" s="461">
        <f>SUM(E9:E42)</f>
        <v>401</v>
      </c>
      <c r="F43" s="462">
        <f>SUM(F9:F42)</f>
        <v>315</v>
      </c>
      <c r="G43" s="463">
        <f>SUM(G9:G42)</f>
        <v>2268</v>
      </c>
    </row>
    <row r="44" spans="2:7" ht="15.75" thickBot="1">
      <c r="B44" s="697">
        <v>2016</v>
      </c>
      <c r="C44" s="698"/>
      <c r="D44" s="698"/>
      <c r="E44" s="152">
        <v>401</v>
      </c>
      <c r="F44" s="152">
        <v>315</v>
      </c>
      <c r="G44" s="153">
        <v>2265</v>
      </c>
    </row>
    <row r="45" spans="2:7" ht="15.75" thickTop="1">
      <c r="B45" s="694" t="s">
        <v>240</v>
      </c>
      <c r="C45" s="694"/>
      <c r="D45" s="694"/>
      <c r="E45" s="694"/>
    </row>
  </sheetData>
  <mergeCells count="10">
    <mergeCell ref="B1:G1"/>
    <mergeCell ref="B2:G2"/>
    <mergeCell ref="B3:G3"/>
    <mergeCell ref="E6:G6"/>
    <mergeCell ref="B45:E45"/>
    <mergeCell ref="B43:D43"/>
    <mergeCell ref="B44:D44"/>
    <mergeCell ref="D6:D7"/>
    <mergeCell ref="C6:C7"/>
    <mergeCell ref="B6:B7"/>
  </mergeCells>
  <pageMargins left="0.7" right="0.7" top="0.75" bottom="0.75" header="0.3" footer="0.3"/>
  <pageSetup paperSize="9"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FF0000"/>
  </sheetPr>
  <dimension ref="B1:J29"/>
  <sheetViews>
    <sheetView workbookViewId="0">
      <selection activeCell="J15" sqref="J15"/>
    </sheetView>
  </sheetViews>
  <sheetFormatPr defaultRowHeight="15"/>
  <cols>
    <col min="1" max="1" width="3.28515625" customWidth="1"/>
    <col min="2" max="3" width="13.7109375" customWidth="1"/>
    <col min="4" max="4" width="10.7109375" customWidth="1"/>
    <col min="5" max="5" width="16.85546875" customWidth="1"/>
    <col min="6" max="6" width="7.5703125" customWidth="1"/>
    <col min="7" max="7" width="22.5703125" customWidth="1"/>
    <col min="8" max="8" width="19.85546875" customWidth="1"/>
  </cols>
  <sheetData>
    <row r="1" spans="2:10">
      <c r="B1" s="702" t="s">
        <v>228</v>
      </c>
      <c r="C1" s="702"/>
      <c r="D1" s="702"/>
      <c r="E1" s="702"/>
      <c r="F1" s="702"/>
      <c r="G1" s="702"/>
      <c r="H1" s="702"/>
    </row>
    <row r="2" spans="2:10">
      <c r="B2" s="702" t="s">
        <v>246</v>
      </c>
      <c r="C2" s="702"/>
      <c r="D2" s="702"/>
      <c r="E2" s="702"/>
      <c r="F2" s="702"/>
      <c r="G2" s="702"/>
      <c r="H2" s="702"/>
    </row>
    <row r="3" spans="2:10" ht="15.75" thickBot="1">
      <c r="B3" s="78"/>
      <c r="C3" s="78"/>
      <c r="D3" s="78"/>
      <c r="E3" s="78"/>
      <c r="F3" s="78"/>
      <c r="G3" s="78"/>
      <c r="H3" s="78"/>
    </row>
    <row r="4" spans="2:10" ht="34.5" thickBot="1">
      <c r="B4" s="64" t="s">
        <v>165</v>
      </c>
      <c r="C4" s="703" t="s">
        <v>166</v>
      </c>
      <c r="D4" s="703"/>
      <c r="E4" s="703" t="s">
        <v>167</v>
      </c>
      <c r="F4" s="703"/>
      <c r="G4" s="65" t="s">
        <v>168</v>
      </c>
      <c r="H4" s="66" t="s">
        <v>169</v>
      </c>
    </row>
    <row r="5" spans="2:10" ht="15.75" thickBot="1">
      <c r="B5" s="74" t="s">
        <v>111</v>
      </c>
      <c r="C5" s="704" t="s">
        <v>117</v>
      </c>
      <c r="D5" s="705"/>
      <c r="E5" s="704" t="s">
        <v>118</v>
      </c>
      <c r="F5" s="705"/>
      <c r="G5" s="75" t="s">
        <v>119</v>
      </c>
      <c r="H5" s="76" t="s">
        <v>120</v>
      </c>
    </row>
    <row r="6" spans="2:10" ht="25.5">
      <c r="B6" s="699" t="s">
        <v>261</v>
      </c>
      <c r="C6" s="302" t="s">
        <v>262</v>
      </c>
      <c r="D6" s="303">
        <f>4+6</f>
        <v>10</v>
      </c>
      <c r="E6" s="304" t="s">
        <v>275</v>
      </c>
      <c r="F6" s="303">
        <v>8</v>
      </c>
      <c r="G6" s="302" t="s">
        <v>266</v>
      </c>
      <c r="H6" s="305" t="s">
        <v>270</v>
      </c>
    </row>
    <row r="7" spans="2:10" ht="38.25" customHeight="1">
      <c r="B7" s="700"/>
      <c r="C7" s="306" t="s">
        <v>64</v>
      </c>
      <c r="D7" s="307">
        <v>2</v>
      </c>
      <c r="E7" s="308" t="s">
        <v>276</v>
      </c>
      <c r="F7" s="307">
        <v>19</v>
      </c>
      <c r="G7" s="309" t="s">
        <v>268</v>
      </c>
      <c r="H7" s="310" t="s">
        <v>271</v>
      </c>
      <c r="J7" s="2"/>
    </row>
    <row r="8" spans="2:10" ht="40.5" customHeight="1">
      <c r="B8" s="700"/>
      <c r="C8" s="311" t="s">
        <v>263</v>
      </c>
      <c r="D8" s="312"/>
      <c r="E8" s="308" t="s">
        <v>277</v>
      </c>
      <c r="F8" s="307">
        <v>34</v>
      </c>
      <c r="G8" s="309" t="s">
        <v>267</v>
      </c>
      <c r="H8" s="313" t="s">
        <v>272</v>
      </c>
    </row>
    <row r="9" spans="2:10" ht="42.75" customHeight="1">
      <c r="B9" s="700"/>
      <c r="C9" s="311" t="s">
        <v>66</v>
      </c>
      <c r="D9" s="312">
        <v>7</v>
      </c>
      <c r="E9" s="308" t="s">
        <v>278</v>
      </c>
      <c r="F9" s="307">
        <v>99</v>
      </c>
      <c r="G9" s="309" t="s">
        <v>269</v>
      </c>
      <c r="H9" s="313" t="s">
        <v>273</v>
      </c>
    </row>
    <row r="10" spans="2:10" ht="28.5" customHeight="1">
      <c r="B10" s="700"/>
      <c r="C10" s="311" t="s">
        <v>264</v>
      </c>
      <c r="D10" s="312">
        <v>11</v>
      </c>
      <c r="E10" s="308" t="s">
        <v>279</v>
      </c>
      <c r="F10" s="312">
        <v>2</v>
      </c>
      <c r="G10" s="314"/>
      <c r="H10" s="310" t="s">
        <v>274</v>
      </c>
    </row>
    <row r="11" spans="2:10" ht="14.25" customHeight="1">
      <c r="B11" s="700"/>
      <c r="C11" s="311" t="s">
        <v>265</v>
      </c>
      <c r="D11" s="312">
        <v>1</v>
      </c>
      <c r="E11" s="308" t="s">
        <v>280</v>
      </c>
      <c r="F11" s="307">
        <v>2</v>
      </c>
      <c r="G11" s="309"/>
      <c r="H11" s="315"/>
    </row>
    <row r="12" spans="2:10" ht="17.25" customHeight="1">
      <c r="B12" s="700"/>
      <c r="C12" s="311"/>
      <c r="D12" s="309"/>
      <c r="E12" s="308" t="s">
        <v>281</v>
      </c>
      <c r="F12" s="307">
        <v>6</v>
      </c>
      <c r="G12" s="309"/>
      <c r="H12" s="315"/>
    </row>
    <row r="13" spans="2:10" ht="27.75" customHeight="1">
      <c r="B13" s="700"/>
      <c r="C13" s="311"/>
      <c r="D13" s="309"/>
      <c r="E13" s="308" t="s">
        <v>282</v>
      </c>
      <c r="F13" s="307">
        <v>12</v>
      </c>
      <c r="G13" s="309"/>
      <c r="H13" s="315"/>
    </row>
    <row r="14" spans="2:10" ht="16.5" customHeight="1">
      <c r="B14" s="700"/>
      <c r="C14" s="311"/>
      <c r="D14" s="309"/>
      <c r="E14" s="308" t="s">
        <v>283</v>
      </c>
      <c r="F14" s="307">
        <v>1</v>
      </c>
      <c r="G14" s="309"/>
      <c r="H14" s="315"/>
    </row>
    <row r="15" spans="2:10" ht="12.75" customHeight="1">
      <c r="B15" s="700"/>
      <c r="C15" s="311"/>
      <c r="D15" s="309"/>
      <c r="E15" s="308" t="s">
        <v>284</v>
      </c>
      <c r="F15" s="307">
        <v>2</v>
      </c>
      <c r="G15" s="309"/>
      <c r="H15" s="315"/>
    </row>
    <row r="16" spans="2:10" ht="27" customHeight="1">
      <c r="B16" s="700"/>
      <c r="C16" s="311"/>
      <c r="D16" s="309"/>
      <c r="E16" s="308" t="s">
        <v>285</v>
      </c>
      <c r="F16" s="307">
        <v>2</v>
      </c>
      <c r="G16" s="309"/>
      <c r="H16" s="315"/>
    </row>
    <row r="17" spans="2:8" ht="15.75" customHeight="1">
      <c r="B17" s="700"/>
      <c r="C17" s="311"/>
      <c r="D17" s="309"/>
      <c r="E17" s="308" t="s">
        <v>286</v>
      </c>
      <c r="F17" s="307">
        <v>2</v>
      </c>
      <c r="G17" s="309"/>
      <c r="H17" s="315"/>
    </row>
    <row r="18" spans="2:8" ht="28.5" customHeight="1">
      <c r="B18" s="700"/>
      <c r="C18" s="311"/>
      <c r="D18" s="309"/>
      <c r="E18" s="308" t="s">
        <v>287</v>
      </c>
      <c r="F18" s="307">
        <v>3</v>
      </c>
      <c r="G18" s="309"/>
      <c r="H18" s="315"/>
    </row>
    <row r="19" spans="2:8" ht="29.25" customHeight="1">
      <c r="B19" s="700"/>
      <c r="C19" s="311"/>
      <c r="D19" s="309"/>
      <c r="E19" s="308" t="s">
        <v>288</v>
      </c>
      <c r="F19" s="307">
        <v>1</v>
      </c>
      <c r="G19" s="309"/>
      <c r="H19" s="315"/>
    </row>
    <row r="20" spans="2:8" ht="25.5">
      <c r="B20" s="700"/>
      <c r="C20" s="314"/>
      <c r="D20" s="314"/>
      <c r="E20" s="308" t="s">
        <v>289</v>
      </c>
      <c r="F20" s="316">
        <v>3</v>
      </c>
      <c r="G20" s="314"/>
      <c r="H20" s="317"/>
    </row>
    <row r="21" spans="2:8" ht="25.5">
      <c r="B21" s="700"/>
      <c r="C21" s="318"/>
      <c r="D21" s="318"/>
      <c r="E21" s="308" t="s">
        <v>290</v>
      </c>
      <c r="F21" s="319">
        <v>3</v>
      </c>
      <c r="G21" s="318"/>
      <c r="H21" s="320"/>
    </row>
    <row r="22" spans="2:8" ht="38.25">
      <c r="B22" s="700"/>
      <c r="C22" s="318"/>
      <c r="D22" s="318"/>
      <c r="E22" s="308" t="s">
        <v>291</v>
      </c>
      <c r="F22" s="319">
        <v>1</v>
      </c>
      <c r="G22" s="318"/>
      <c r="H22" s="320"/>
    </row>
    <row r="23" spans="2:8" ht="51">
      <c r="B23" s="700"/>
      <c r="C23" s="318"/>
      <c r="D23" s="318"/>
      <c r="E23" s="308" t="s">
        <v>292</v>
      </c>
      <c r="F23" s="319">
        <v>7</v>
      </c>
      <c r="G23" s="318"/>
      <c r="H23" s="320"/>
    </row>
    <row r="24" spans="2:8">
      <c r="B24" s="700"/>
      <c r="C24" s="318"/>
      <c r="D24" s="318"/>
      <c r="E24" s="308" t="s">
        <v>183</v>
      </c>
      <c r="F24" s="319">
        <v>13</v>
      </c>
      <c r="G24" s="318"/>
      <c r="H24" s="320"/>
    </row>
    <row r="25" spans="2:8" ht="25.5">
      <c r="B25" s="700"/>
      <c r="C25" s="318"/>
      <c r="D25" s="318"/>
      <c r="E25" s="308" t="s">
        <v>293</v>
      </c>
      <c r="F25" s="319">
        <v>10</v>
      </c>
      <c r="G25" s="318"/>
      <c r="H25" s="320"/>
    </row>
    <row r="26" spans="2:8" ht="38.25">
      <c r="B26" s="700"/>
      <c r="C26" s="318"/>
      <c r="D26" s="318"/>
      <c r="E26" s="308" t="s">
        <v>294</v>
      </c>
      <c r="F26" s="319">
        <v>95</v>
      </c>
      <c r="G26" s="318"/>
      <c r="H26" s="320"/>
    </row>
    <row r="27" spans="2:8" ht="25.5">
      <c r="B27" s="700"/>
      <c r="C27" s="318"/>
      <c r="D27" s="318"/>
      <c r="E27" s="308" t="s">
        <v>295</v>
      </c>
      <c r="F27" s="319">
        <v>2</v>
      </c>
      <c r="G27" s="318"/>
      <c r="H27" s="320"/>
    </row>
    <row r="28" spans="2:8" ht="39" thickBot="1">
      <c r="B28" s="701"/>
      <c r="C28" s="321"/>
      <c r="D28" s="321"/>
      <c r="E28" s="322" t="s">
        <v>296</v>
      </c>
      <c r="F28" s="323">
        <v>1</v>
      </c>
      <c r="G28" s="321"/>
      <c r="H28" s="324"/>
    </row>
    <row r="29" spans="2:8" ht="15.75" thickTop="1">
      <c r="B29" s="78" t="s">
        <v>241</v>
      </c>
      <c r="F29" s="301"/>
    </row>
  </sheetData>
  <mergeCells count="7">
    <mergeCell ref="B6:B28"/>
    <mergeCell ref="B1:H1"/>
    <mergeCell ref="B2:H2"/>
    <mergeCell ref="E4:F4"/>
    <mergeCell ref="C4:D4"/>
    <mergeCell ref="E5:F5"/>
    <mergeCell ref="C5:D5"/>
  </mergeCells>
  <pageMargins left="0.7" right="0.7" top="0.75" bottom="0.75" header="0.3" footer="0.3"/>
  <pageSetup paperSize="9" scale="75" orientation="portrait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B4:H26"/>
  <sheetViews>
    <sheetView topLeftCell="A11" workbookViewId="0">
      <selection activeCell="J21" sqref="J21"/>
    </sheetView>
  </sheetViews>
  <sheetFormatPr defaultRowHeight="15"/>
  <cols>
    <col min="1" max="1" width="7" customWidth="1"/>
    <col min="2" max="2" width="15.28515625" customWidth="1"/>
    <col min="3" max="3" width="14.5703125" customWidth="1"/>
    <col min="4" max="4" width="8.28515625" customWidth="1"/>
    <col min="5" max="5" width="15.140625" customWidth="1"/>
    <col min="7" max="7" width="17.28515625" customWidth="1"/>
    <col min="8" max="8" width="20.140625" customWidth="1"/>
  </cols>
  <sheetData>
    <row r="4" spans="2:8">
      <c r="B4" s="706" t="s">
        <v>229</v>
      </c>
      <c r="C4" s="706"/>
      <c r="D4" s="706"/>
      <c r="E4" s="706"/>
      <c r="F4" s="706"/>
      <c r="G4" s="706"/>
      <c r="H4" s="706"/>
    </row>
    <row r="5" spans="2:8">
      <c r="B5" s="706" t="s">
        <v>245</v>
      </c>
      <c r="C5" s="706"/>
      <c r="D5" s="706"/>
      <c r="E5" s="706"/>
      <c r="F5" s="706"/>
      <c r="G5" s="706"/>
      <c r="H5" s="706"/>
    </row>
    <row r="6" spans="2:8" ht="15.75" thickBot="1">
      <c r="B6" s="126"/>
      <c r="C6" s="126"/>
      <c r="D6" s="126"/>
      <c r="E6" s="126"/>
      <c r="F6" s="126"/>
      <c r="G6" s="126"/>
      <c r="H6" s="126"/>
    </row>
    <row r="7" spans="2:8" ht="23.25" thickBot="1">
      <c r="B7" s="127" t="s">
        <v>165</v>
      </c>
      <c r="C7" s="707" t="s">
        <v>166</v>
      </c>
      <c r="D7" s="707"/>
      <c r="E7" s="707" t="s">
        <v>167</v>
      </c>
      <c r="F7" s="707"/>
      <c r="G7" s="128" t="s">
        <v>168</v>
      </c>
      <c r="H7" s="129" t="s">
        <v>169</v>
      </c>
    </row>
    <row r="8" spans="2:8" ht="15.75" thickBot="1">
      <c r="B8" s="130" t="s">
        <v>111</v>
      </c>
      <c r="C8" s="708" t="s">
        <v>117</v>
      </c>
      <c r="D8" s="709"/>
      <c r="E8" s="708" t="s">
        <v>118</v>
      </c>
      <c r="F8" s="709"/>
      <c r="G8" s="131" t="s">
        <v>119</v>
      </c>
      <c r="H8" s="132" t="s">
        <v>120</v>
      </c>
    </row>
    <row r="9" spans="2:8" ht="76.5">
      <c r="B9" s="327">
        <v>407</v>
      </c>
      <c r="C9" s="67" t="s">
        <v>59</v>
      </c>
      <c r="D9" s="117">
        <v>31</v>
      </c>
      <c r="E9" s="68" t="s">
        <v>170</v>
      </c>
      <c r="F9" s="333">
        <v>54</v>
      </c>
      <c r="G9" s="69" t="s">
        <v>307</v>
      </c>
      <c r="H9" s="133" t="s">
        <v>306</v>
      </c>
    </row>
    <row r="10" spans="2:8" ht="55.5" customHeight="1">
      <c r="B10" s="63"/>
      <c r="C10" s="70" t="s">
        <v>64</v>
      </c>
      <c r="D10" s="116">
        <v>5</v>
      </c>
      <c r="E10" s="71" t="s">
        <v>171</v>
      </c>
      <c r="F10" s="334">
        <v>460</v>
      </c>
      <c r="G10" s="80" t="s">
        <v>299</v>
      </c>
      <c r="H10" s="134" t="s">
        <v>305</v>
      </c>
    </row>
    <row r="11" spans="2:8" ht="63.75">
      <c r="B11" s="63"/>
      <c r="C11" s="328" t="s">
        <v>206</v>
      </c>
      <c r="D11" s="325">
        <v>63</v>
      </c>
      <c r="E11" s="71" t="s">
        <v>172</v>
      </c>
      <c r="F11" s="334">
        <v>3</v>
      </c>
      <c r="G11" s="80" t="s">
        <v>300</v>
      </c>
      <c r="H11" s="135" t="s">
        <v>304</v>
      </c>
    </row>
    <row r="12" spans="2:8" ht="56.25" customHeight="1">
      <c r="B12" s="63"/>
      <c r="C12" s="329" t="s">
        <v>297</v>
      </c>
      <c r="D12" s="326">
        <v>5</v>
      </c>
      <c r="E12" s="71" t="s">
        <v>173</v>
      </c>
      <c r="F12" s="334">
        <v>24</v>
      </c>
      <c r="G12" s="80" t="s">
        <v>301</v>
      </c>
      <c r="H12" s="135" t="s">
        <v>303</v>
      </c>
    </row>
    <row r="13" spans="2:8" ht="25.5">
      <c r="B13" s="63"/>
      <c r="C13" s="329" t="s">
        <v>298</v>
      </c>
      <c r="D13" s="326">
        <v>7</v>
      </c>
      <c r="E13" s="71" t="s">
        <v>174</v>
      </c>
      <c r="F13" s="334">
        <v>36</v>
      </c>
      <c r="G13" s="79"/>
      <c r="H13" s="134" t="s">
        <v>302</v>
      </c>
    </row>
    <row r="14" spans="2:8">
      <c r="B14" s="63"/>
      <c r="C14" s="329"/>
      <c r="D14" s="331"/>
      <c r="E14" s="71" t="s">
        <v>175</v>
      </c>
      <c r="F14" s="334">
        <v>15</v>
      </c>
      <c r="G14" s="80"/>
      <c r="H14" s="81"/>
    </row>
    <row r="15" spans="2:8">
      <c r="B15" s="63"/>
      <c r="C15" s="329"/>
      <c r="D15" s="331"/>
      <c r="E15" s="71" t="s">
        <v>176</v>
      </c>
      <c r="F15" s="334">
        <v>20</v>
      </c>
      <c r="G15" s="80"/>
      <c r="H15" s="81"/>
    </row>
    <row r="16" spans="2:8">
      <c r="B16" s="63"/>
      <c r="C16" s="329"/>
      <c r="D16" s="331"/>
      <c r="E16" s="71" t="s">
        <v>177</v>
      </c>
      <c r="F16" s="334">
        <v>18</v>
      </c>
      <c r="G16" s="80"/>
      <c r="H16" s="81"/>
    </row>
    <row r="17" spans="2:8" ht="25.5">
      <c r="B17" s="63"/>
      <c r="C17" s="329"/>
      <c r="D17" s="331"/>
      <c r="E17" s="71" t="s">
        <v>182</v>
      </c>
      <c r="F17" s="334">
        <v>7</v>
      </c>
      <c r="G17" s="80"/>
      <c r="H17" s="81"/>
    </row>
    <row r="18" spans="2:8" ht="25.5">
      <c r="B18" s="63"/>
      <c r="C18" s="329"/>
      <c r="D18" s="331"/>
      <c r="E18" s="71" t="s">
        <v>178</v>
      </c>
      <c r="F18" s="334">
        <v>30</v>
      </c>
      <c r="G18" s="80"/>
      <c r="H18" s="81"/>
    </row>
    <row r="19" spans="2:8" ht="38.25">
      <c r="B19" s="63"/>
      <c r="C19" s="329"/>
      <c r="D19" s="331"/>
      <c r="E19" s="71" t="s">
        <v>179</v>
      </c>
      <c r="F19" s="334">
        <v>37</v>
      </c>
      <c r="G19" s="80"/>
      <c r="H19" s="81"/>
    </row>
    <row r="20" spans="2:8" ht="25.5">
      <c r="B20" s="63"/>
      <c r="C20" s="329"/>
      <c r="D20" s="331"/>
      <c r="E20" s="71" t="s">
        <v>183</v>
      </c>
      <c r="F20" s="334">
        <v>29</v>
      </c>
      <c r="G20" s="80"/>
      <c r="H20" s="81"/>
    </row>
    <row r="21" spans="2:8" ht="25.5">
      <c r="B21" s="63"/>
      <c r="C21" s="329"/>
      <c r="D21" s="331"/>
      <c r="E21" s="71" t="s">
        <v>180</v>
      </c>
      <c r="F21" s="334">
        <v>412</v>
      </c>
      <c r="G21" s="80"/>
      <c r="H21" s="81"/>
    </row>
    <row r="22" spans="2:8" ht="26.25" thickBot="1">
      <c r="B22" s="73"/>
      <c r="C22" s="330"/>
      <c r="D22" s="332"/>
      <c r="E22" s="72" t="s">
        <v>181</v>
      </c>
      <c r="F22" s="335">
        <v>5</v>
      </c>
      <c r="G22" s="82"/>
      <c r="H22" s="83"/>
    </row>
    <row r="23" spans="2:8" ht="15.75" thickTop="1">
      <c r="B23" s="136" t="s">
        <v>242</v>
      </c>
      <c r="C23" s="126"/>
      <c r="D23" s="126"/>
      <c r="E23" s="126"/>
      <c r="F23" s="126"/>
      <c r="G23" s="126"/>
      <c r="H23" s="126"/>
    </row>
    <row r="24" spans="2:8">
      <c r="B24" s="2"/>
      <c r="C24" s="2"/>
      <c r="D24" s="2"/>
      <c r="E24" s="2"/>
      <c r="F24" s="2"/>
      <c r="G24" s="2"/>
      <c r="H24" s="2"/>
    </row>
    <row r="25" spans="2:8">
      <c r="B25" s="2"/>
      <c r="C25" s="2"/>
      <c r="D25" s="2"/>
      <c r="E25" s="2"/>
      <c r="F25" s="2"/>
      <c r="G25" s="2"/>
      <c r="H25" s="2"/>
    </row>
    <row r="26" spans="2:8">
      <c r="B26" s="2"/>
      <c r="C26" s="2"/>
      <c r="D26" s="2"/>
      <c r="E26" s="2"/>
      <c r="F26" s="2"/>
      <c r="G26" s="2"/>
      <c r="H26" s="2"/>
    </row>
  </sheetData>
  <mergeCells count="6">
    <mergeCell ref="B4:H4"/>
    <mergeCell ref="B5:H5"/>
    <mergeCell ref="C7:D7"/>
    <mergeCell ref="E7:F7"/>
    <mergeCell ref="C8:D8"/>
    <mergeCell ref="E8:F8"/>
  </mergeCells>
  <pageMargins left="0.7" right="0.7" top="0.75" bottom="0.75" header="0.3" footer="0.3"/>
  <pageSetup paperSize="9" scale="75" orientation="portrait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B4:H24"/>
  <sheetViews>
    <sheetView topLeftCell="A12" zoomScale="90" zoomScaleNormal="90" workbookViewId="0">
      <selection activeCell="K28" sqref="K28"/>
    </sheetView>
  </sheetViews>
  <sheetFormatPr defaultRowHeight="15"/>
  <cols>
    <col min="1" max="1" width="6" customWidth="1"/>
    <col min="2" max="2" width="14.42578125" customWidth="1"/>
    <col min="3" max="3" width="14.7109375" customWidth="1"/>
    <col min="5" max="5" width="13.28515625" customWidth="1"/>
    <col min="7" max="7" width="17.7109375" customWidth="1"/>
    <col min="8" max="8" width="19.28515625" customWidth="1"/>
  </cols>
  <sheetData>
    <row r="4" spans="2:8">
      <c r="B4" s="706" t="s">
        <v>230</v>
      </c>
      <c r="C4" s="706"/>
      <c r="D4" s="706"/>
      <c r="E4" s="706"/>
      <c r="F4" s="706"/>
      <c r="G4" s="706"/>
      <c r="H4" s="706"/>
    </row>
    <row r="5" spans="2:8">
      <c r="B5" s="706" t="s">
        <v>244</v>
      </c>
      <c r="C5" s="706"/>
      <c r="D5" s="706"/>
      <c r="E5" s="706"/>
      <c r="F5" s="706"/>
      <c r="G5" s="706"/>
      <c r="H5" s="706"/>
    </row>
    <row r="6" spans="2:8" ht="15.75" thickBot="1">
      <c r="B6" s="126"/>
      <c r="C6" s="126"/>
      <c r="D6" s="126"/>
      <c r="E6" s="126"/>
      <c r="F6" s="126"/>
      <c r="G6" s="126"/>
      <c r="H6" s="126"/>
    </row>
    <row r="7" spans="2:8" ht="23.25" thickBot="1">
      <c r="B7" s="127" t="s">
        <v>165</v>
      </c>
      <c r="C7" s="707" t="s">
        <v>166</v>
      </c>
      <c r="D7" s="707"/>
      <c r="E7" s="707" t="s">
        <v>167</v>
      </c>
      <c r="F7" s="707"/>
      <c r="G7" s="128" t="s">
        <v>168</v>
      </c>
      <c r="H7" s="129" t="s">
        <v>169</v>
      </c>
    </row>
    <row r="8" spans="2:8" ht="15.75" thickBot="1">
      <c r="B8" s="130" t="s">
        <v>111</v>
      </c>
      <c r="C8" s="708" t="s">
        <v>117</v>
      </c>
      <c r="D8" s="709"/>
      <c r="E8" s="708" t="s">
        <v>118</v>
      </c>
      <c r="F8" s="709"/>
      <c r="G8" s="131" t="s">
        <v>119</v>
      </c>
      <c r="H8" s="132" t="s">
        <v>120</v>
      </c>
    </row>
    <row r="9" spans="2:8" ht="51">
      <c r="B9" s="716">
        <v>199</v>
      </c>
      <c r="C9" s="67" t="s">
        <v>59</v>
      </c>
      <c r="D9" s="117">
        <v>17</v>
      </c>
      <c r="E9" s="68" t="s">
        <v>170</v>
      </c>
      <c r="F9" s="336">
        <v>1</v>
      </c>
      <c r="G9" s="69" t="s">
        <v>308</v>
      </c>
      <c r="H9" s="133" t="s">
        <v>312</v>
      </c>
    </row>
    <row r="10" spans="2:8" ht="51">
      <c r="B10" s="717"/>
      <c r="C10" s="70" t="s">
        <v>64</v>
      </c>
      <c r="D10" s="116">
        <v>2</v>
      </c>
      <c r="E10" s="71" t="s">
        <v>171</v>
      </c>
      <c r="F10" s="334">
        <v>176</v>
      </c>
      <c r="G10" s="80" t="s">
        <v>309</v>
      </c>
      <c r="H10" s="134" t="s">
        <v>313</v>
      </c>
    </row>
    <row r="11" spans="2:8" ht="63.75">
      <c r="B11" s="717"/>
      <c r="C11" s="710" t="s">
        <v>206</v>
      </c>
      <c r="D11" s="713">
        <v>17</v>
      </c>
      <c r="E11" s="71" t="s">
        <v>172</v>
      </c>
      <c r="F11" s="334">
        <v>2</v>
      </c>
      <c r="G11" s="80" t="s">
        <v>310</v>
      </c>
      <c r="H11" s="135" t="s">
        <v>314</v>
      </c>
    </row>
    <row r="12" spans="2:8" ht="51">
      <c r="B12" s="717"/>
      <c r="C12" s="711"/>
      <c r="D12" s="714"/>
      <c r="E12" s="71" t="s">
        <v>173</v>
      </c>
      <c r="F12" s="334">
        <v>11</v>
      </c>
      <c r="G12" s="80" t="s">
        <v>311</v>
      </c>
      <c r="H12" s="135" t="s">
        <v>315</v>
      </c>
    </row>
    <row r="13" spans="2:8" ht="25.5">
      <c r="B13" s="717"/>
      <c r="C13" s="711"/>
      <c r="D13" s="714"/>
      <c r="E13" s="71" t="s">
        <v>174</v>
      </c>
      <c r="F13" s="334">
        <v>9</v>
      </c>
      <c r="G13" s="79"/>
      <c r="H13" s="135" t="s">
        <v>316</v>
      </c>
    </row>
    <row r="14" spans="2:8">
      <c r="B14" s="717"/>
      <c r="C14" s="711"/>
      <c r="D14" s="714"/>
      <c r="E14" s="71" t="s">
        <v>175</v>
      </c>
      <c r="F14" s="334">
        <v>4</v>
      </c>
      <c r="G14" s="80"/>
      <c r="H14" s="81"/>
    </row>
    <row r="15" spans="2:8">
      <c r="B15" s="717"/>
      <c r="C15" s="711"/>
      <c r="D15" s="714"/>
      <c r="E15" s="71" t="s">
        <v>176</v>
      </c>
      <c r="F15" s="334">
        <v>4</v>
      </c>
      <c r="G15" s="80"/>
      <c r="H15" s="81"/>
    </row>
    <row r="16" spans="2:8">
      <c r="B16" s="717"/>
      <c r="C16" s="711"/>
      <c r="D16" s="714"/>
      <c r="E16" s="71" t="s">
        <v>177</v>
      </c>
      <c r="F16" s="334">
        <v>6</v>
      </c>
      <c r="G16" s="80"/>
      <c r="H16" s="81"/>
    </row>
    <row r="17" spans="2:8" ht="25.5">
      <c r="B17" s="717"/>
      <c r="C17" s="711"/>
      <c r="D17" s="714"/>
      <c r="E17" s="71" t="s">
        <v>182</v>
      </c>
      <c r="F17" s="334">
        <v>1</v>
      </c>
      <c r="G17" s="80"/>
      <c r="H17" s="81"/>
    </row>
    <row r="18" spans="2:8" ht="25.5">
      <c r="B18" s="717"/>
      <c r="C18" s="711"/>
      <c r="D18" s="714"/>
      <c r="E18" s="71" t="s">
        <v>178</v>
      </c>
      <c r="F18" s="334">
        <v>8</v>
      </c>
      <c r="G18" s="80"/>
      <c r="H18" s="81"/>
    </row>
    <row r="19" spans="2:8" ht="38.25">
      <c r="B19" s="717"/>
      <c r="C19" s="711"/>
      <c r="D19" s="714"/>
      <c r="E19" s="71" t="s">
        <v>179</v>
      </c>
      <c r="F19" s="334">
        <v>9</v>
      </c>
      <c r="G19" s="80"/>
      <c r="H19" s="81"/>
    </row>
    <row r="20" spans="2:8" ht="25.5">
      <c r="B20" s="717"/>
      <c r="C20" s="711"/>
      <c r="D20" s="714"/>
      <c r="E20" s="71" t="s">
        <v>183</v>
      </c>
      <c r="F20" s="334">
        <v>5</v>
      </c>
      <c r="G20" s="80"/>
      <c r="H20" s="81"/>
    </row>
    <row r="21" spans="2:8" ht="25.5">
      <c r="B21" s="717"/>
      <c r="C21" s="711"/>
      <c r="D21" s="714"/>
      <c r="E21" s="71" t="s">
        <v>180</v>
      </c>
      <c r="F21" s="334">
        <v>76</v>
      </c>
      <c r="G21" s="80"/>
      <c r="H21" s="81"/>
    </row>
    <row r="22" spans="2:8" ht="25.5">
      <c r="B22" s="717"/>
      <c r="C22" s="711"/>
      <c r="D22" s="714"/>
      <c r="E22" s="100" t="s">
        <v>181</v>
      </c>
      <c r="F22" s="325">
        <v>6</v>
      </c>
      <c r="G22" s="99"/>
      <c r="H22" s="101"/>
    </row>
    <row r="23" spans="2:8" ht="26.25" thickBot="1">
      <c r="B23" s="718"/>
      <c r="C23" s="712"/>
      <c r="D23" s="715"/>
      <c r="E23" s="72" t="s">
        <v>200</v>
      </c>
      <c r="F23" s="335"/>
      <c r="G23" s="82"/>
      <c r="H23" s="83"/>
    </row>
    <row r="24" spans="2:8" ht="15.75" thickTop="1">
      <c r="B24" s="136" t="s">
        <v>243</v>
      </c>
      <c r="C24" s="126"/>
      <c r="D24" s="126"/>
      <c r="E24" s="126"/>
      <c r="F24" s="126"/>
      <c r="G24" s="126"/>
      <c r="H24" s="126"/>
    </row>
  </sheetData>
  <mergeCells count="9">
    <mergeCell ref="E8:F8"/>
    <mergeCell ref="C11:C23"/>
    <mergeCell ref="D11:D23"/>
    <mergeCell ref="B9:B23"/>
    <mergeCell ref="B4:H4"/>
    <mergeCell ref="B5:H5"/>
    <mergeCell ref="C7:D7"/>
    <mergeCell ref="E7:F7"/>
    <mergeCell ref="C8:D8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B1:H23"/>
  <sheetViews>
    <sheetView workbookViewId="0">
      <selection activeCell="J21" sqref="J21"/>
    </sheetView>
  </sheetViews>
  <sheetFormatPr defaultRowHeight="15"/>
  <cols>
    <col min="2" max="2" width="4.42578125" customWidth="1"/>
    <col min="3" max="3" width="26" customWidth="1"/>
    <col min="8" max="8" width="10.7109375" customWidth="1"/>
  </cols>
  <sheetData>
    <row r="1" spans="2:8">
      <c r="B1" s="549" t="s">
        <v>210</v>
      </c>
      <c r="C1" s="549"/>
      <c r="D1" s="549"/>
      <c r="E1" s="549"/>
      <c r="F1" s="549"/>
      <c r="G1" s="549"/>
      <c r="H1" s="549"/>
    </row>
    <row r="2" spans="2:8">
      <c r="B2" s="550" t="s">
        <v>258</v>
      </c>
      <c r="C2" s="550"/>
      <c r="D2" s="550"/>
      <c r="E2" s="550"/>
      <c r="F2" s="550"/>
      <c r="G2" s="550"/>
      <c r="H2" s="550"/>
    </row>
    <row r="3" spans="2:8" ht="15.75" thickBot="1">
      <c r="B3" s="15"/>
      <c r="C3" s="5"/>
      <c r="D3" s="5"/>
      <c r="E3" s="5"/>
      <c r="F3" s="5"/>
      <c r="G3" s="5"/>
      <c r="H3" s="5"/>
    </row>
    <row r="4" spans="2:8" ht="30.75" customHeight="1" thickTop="1">
      <c r="B4" s="579" t="s">
        <v>42</v>
      </c>
      <c r="C4" s="580"/>
      <c r="D4" s="264">
        <v>2013</v>
      </c>
      <c r="E4" s="264">
        <v>2014</v>
      </c>
      <c r="F4" s="264">
        <v>2015</v>
      </c>
      <c r="G4" s="265">
        <v>2016</v>
      </c>
      <c r="H4" s="266">
        <v>2017</v>
      </c>
    </row>
    <row r="5" spans="2:8" ht="15.75" thickBot="1">
      <c r="B5" s="581" t="s">
        <v>111</v>
      </c>
      <c r="C5" s="582"/>
      <c r="D5" s="267" t="s">
        <v>117</v>
      </c>
      <c r="E5" s="267" t="s">
        <v>118</v>
      </c>
      <c r="F5" s="267" t="s">
        <v>119</v>
      </c>
      <c r="G5" s="268" t="s">
        <v>120</v>
      </c>
      <c r="H5" s="269" t="s">
        <v>112</v>
      </c>
    </row>
    <row r="6" spans="2:8">
      <c r="B6" s="270"/>
      <c r="C6" s="271"/>
      <c r="D6" s="272"/>
      <c r="E6" s="272"/>
      <c r="F6" s="272"/>
      <c r="G6" s="271"/>
      <c r="H6" s="273"/>
    </row>
    <row r="7" spans="2:8">
      <c r="B7" s="583" t="s">
        <v>43</v>
      </c>
      <c r="C7" s="584"/>
      <c r="D7" s="222"/>
      <c r="E7" s="222"/>
      <c r="F7" s="222"/>
      <c r="G7" s="274"/>
      <c r="H7" s="155"/>
    </row>
    <row r="8" spans="2:8">
      <c r="B8" s="275">
        <v>1</v>
      </c>
      <c r="C8" s="276" t="s">
        <v>44</v>
      </c>
      <c r="D8" s="222"/>
      <c r="E8" s="222">
        <v>2</v>
      </c>
      <c r="F8" s="222">
        <v>2</v>
      </c>
      <c r="G8" s="274"/>
      <c r="H8" s="155"/>
    </row>
    <row r="9" spans="2:8">
      <c r="B9" s="275">
        <v>2</v>
      </c>
      <c r="C9" s="276" t="s">
        <v>45</v>
      </c>
      <c r="D9" s="222"/>
      <c r="E9" s="222">
        <v>0</v>
      </c>
      <c r="F9" s="222">
        <v>5</v>
      </c>
      <c r="G9" s="277">
        <v>17</v>
      </c>
      <c r="H9" s="278"/>
    </row>
    <row r="10" spans="2:8">
      <c r="B10" s="275">
        <v>3</v>
      </c>
      <c r="C10" s="276" t="s">
        <v>46</v>
      </c>
      <c r="D10" s="222"/>
      <c r="E10" s="222">
        <v>0</v>
      </c>
      <c r="F10" s="222"/>
      <c r="G10" s="274"/>
      <c r="H10" s="155"/>
    </row>
    <row r="11" spans="2:8">
      <c r="B11" s="275">
        <v>4</v>
      </c>
      <c r="C11" s="276" t="s">
        <v>47</v>
      </c>
      <c r="D11" s="222">
        <v>200</v>
      </c>
      <c r="E11" s="222">
        <v>202</v>
      </c>
      <c r="F11" s="222">
        <v>114</v>
      </c>
      <c r="G11" s="274"/>
      <c r="H11" s="155"/>
    </row>
    <row r="12" spans="2:8">
      <c r="B12" s="275">
        <v>5</v>
      </c>
      <c r="C12" s="276" t="s">
        <v>48</v>
      </c>
      <c r="D12" s="222">
        <v>31</v>
      </c>
      <c r="E12" s="222">
        <v>6</v>
      </c>
      <c r="F12" s="222">
        <v>26</v>
      </c>
      <c r="G12" s="274"/>
      <c r="H12" s="155"/>
    </row>
    <row r="13" spans="2:8">
      <c r="B13" s="275"/>
      <c r="C13" s="276"/>
      <c r="D13" s="222"/>
      <c r="E13" s="222"/>
      <c r="F13" s="222"/>
      <c r="G13" s="274"/>
      <c r="H13" s="155"/>
    </row>
    <row r="14" spans="2:8">
      <c r="B14" s="583" t="s">
        <v>49</v>
      </c>
      <c r="C14" s="585"/>
      <c r="D14" s="222"/>
      <c r="E14" s="222"/>
      <c r="F14" s="222"/>
      <c r="G14" s="274"/>
      <c r="H14" s="155"/>
    </row>
    <row r="15" spans="2:8">
      <c r="B15" s="275">
        <v>1</v>
      </c>
      <c r="C15" s="276" t="s">
        <v>50</v>
      </c>
      <c r="D15" s="222">
        <v>1</v>
      </c>
      <c r="E15" s="222">
        <v>0</v>
      </c>
      <c r="F15" s="222">
        <v>1</v>
      </c>
      <c r="G15" s="274"/>
      <c r="H15" s="155"/>
    </row>
    <row r="16" spans="2:8">
      <c r="B16" s="275">
        <v>2</v>
      </c>
      <c r="C16" s="276" t="s">
        <v>51</v>
      </c>
      <c r="D16" s="222">
        <v>1</v>
      </c>
      <c r="E16" s="222">
        <v>0</v>
      </c>
      <c r="F16" s="222"/>
      <c r="G16" s="274"/>
      <c r="H16" s="155"/>
    </row>
    <row r="17" spans="2:8">
      <c r="B17" s="275">
        <v>3</v>
      </c>
      <c r="C17" s="276" t="s">
        <v>52</v>
      </c>
      <c r="D17" s="222">
        <v>1</v>
      </c>
      <c r="E17" s="222">
        <v>0</v>
      </c>
      <c r="F17" s="222"/>
      <c r="G17" s="274"/>
      <c r="H17" s="155"/>
    </row>
    <row r="18" spans="2:8">
      <c r="B18" s="275">
        <v>4</v>
      </c>
      <c r="C18" s="276" t="s">
        <v>53</v>
      </c>
      <c r="D18" s="222">
        <v>3</v>
      </c>
      <c r="E18" s="222">
        <v>2</v>
      </c>
      <c r="F18" s="222">
        <v>3</v>
      </c>
      <c r="G18" s="274"/>
      <c r="H18" s="155"/>
    </row>
    <row r="19" spans="2:8" ht="24">
      <c r="B19" s="275">
        <v>5</v>
      </c>
      <c r="C19" s="276" t="s">
        <v>56</v>
      </c>
      <c r="D19" s="222">
        <v>1</v>
      </c>
      <c r="E19" s="222">
        <v>0</v>
      </c>
      <c r="F19" s="222"/>
      <c r="G19" s="274"/>
      <c r="H19" s="155"/>
    </row>
    <row r="20" spans="2:8">
      <c r="B20" s="275">
        <v>6</v>
      </c>
      <c r="C20" s="276" t="s">
        <v>57</v>
      </c>
      <c r="D20" s="222">
        <v>0</v>
      </c>
      <c r="E20" s="222">
        <v>19</v>
      </c>
      <c r="F20" s="222"/>
      <c r="G20" s="274"/>
      <c r="H20" s="155"/>
    </row>
    <row r="21" spans="2:8">
      <c r="B21" s="275">
        <v>7</v>
      </c>
      <c r="C21" s="276" t="s">
        <v>54</v>
      </c>
      <c r="D21" s="222">
        <v>0</v>
      </c>
      <c r="E21" s="222">
        <v>0</v>
      </c>
      <c r="F21" s="222"/>
      <c r="G21" s="274"/>
      <c r="H21" s="155"/>
    </row>
    <row r="22" spans="2:8" ht="27.75" customHeight="1" thickBot="1">
      <c r="B22" s="279">
        <v>8</v>
      </c>
      <c r="C22" s="280" t="s">
        <v>55</v>
      </c>
      <c r="D22" s="281">
        <v>0</v>
      </c>
      <c r="E22" s="281">
        <v>15</v>
      </c>
      <c r="F22" s="281"/>
      <c r="G22" s="282"/>
      <c r="H22" s="159"/>
    </row>
    <row r="23" spans="2:8" ht="15.75" thickTop="1">
      <c r="B23" s="577" t="s">
        <v>240</v>
      </c>
      <c r="C23" s="578"/>
      <c r="D23" s="578"/>
      <c r="E23" s="578"/>
      <c r="F23" s="578"/>
      <c r="G23" s="578"/>
      <c r="H23" s="578"/>
    </row>
  </sheetData>
  <mergeCells count="7">
    <mergeCell ref="B2:H2"/>
    <mergeCell ref="B1:H1"/>
    <mergeCell ref="B23:H23"/>
    <mergeCell ref="B4:C4"/>
    <mergeCell ref="B5:C5"/>
    <mergeCell ref="B7:C7"/>
    <mergeCell ref="B14:C14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B17:H25"/>
  <sheetViews>
    <sheetView topLeftCell="A13" zoomScale="120" zoomScaleNormal="120" workbookViewId="0">
      <selection activeCell="J21" sqref="J21"/>
    </sheetView>
  </sheetViews>
  <sheetFormatPr defaultRowHeight="15"/>
  <cols>
    <col min="1" max="1" width="9.42578125" customWidth="1"/>
    <col min="2" max="2" width="6" customWidth="1"/>
    <col min="3" max="3" width="14.140625" customWidth="1"/>
    <col min="4" max="4" width="11" customWidth="1"/>
    <col min="5" max="5" width="10.7109375" customWidth="1"/>
    <col min="6" max="6" width="11.7109375" customWidth="1"/>
    <col min="7" max="7" width="12" customWidth="1"/>
    <col min="8" max="8" width="11.140625" customWidth="1"/>
    <col min="9" max="9" width="11" customWidth="1"/>
  </cols>
  <sheetData>
    <row r="17" spans="2:8">
      <c r="B17" s="549" t="s">
        <v>211</v>
      </c>
      <c r="C17" s="549"/>
      <c r="D17" s="549"/>
      <c r="E17" s="549"/>
      <c r="F17" s="549"/>
      <c r="G17" s="549"/>
      <c r="H17" s="549"/>
    </row>
    <row r="18" spans="2:8">
      <c r="B18" s="550" t="s">
        <v>257</v>
      </c>
      <c r="C18" s="550"/>
      <c r="D18" s="550"/>
      <c r="E18" s="550"/>
      <c r="F18" s="550"/>
      <c r="G18" s="550"/>
      <c r="H18" s="550"/>
    </row>
    <row r="19" spans="2:8" ht="15.75" thickBot="1">
      <c r="B19" s="15"/>
      <c r="C19" s="5"/>
      <c r="D19" s="5"/>
      <c r="E19" s="5"/>
      <c r="F19" s="5"/>
      <c r="G19" s="5"/>
      <c r="H19" s="5"/>
    </row>
    <row r="20" spans="2:8" ht="26.25" customHeight="1" thickTop="1">
      <c r="B20" s="586" t="s">
        <v>58</v>
      </c>
      <c r="C20" s="587"/>
      <c r="D20" s="397">
        <v>2013</v>
      </c>
      <c r="E20" s="397">
        <v>2014</v>
      </c>
      <c r="F20" s="397">
        <v>2015</v>
      </c>
      <c r="G20" s="397">
        <v>2016</v>
      </c>
      <c r="H20" s="398">
        <v>2017</v>
      </c>
    </row>
    <row r="21" spans="2:8" ht="12" customHeight="1" thickBot="1">
      <c r="B21" s="588" t="s">
        <v>111</v>
      </c>
      <c r="C21" s="589"/>
      <c r="D21" s="399" t="s">
        <v>117</v>
      </c>
      <c r="E21" s="399" t="s">
        <v>118</v>
      </c>
      <c r="F21" s="399" t="s">
        <v>119</v>
      </c>
      <c r="G21" s="399" t="s">
        <v>120</v>
      </c>
      <c r="H21" s="400" t="s">
        <v>112</v>
      </c>
    </row>
    <row r="22" spans="2:8">
      <c r="B22" s="250">
        <v>1</v>
      </c>
      <c r="C22" s="251" t="s">
        <v>59</v>
      </c>
      <c r="D22" s="252">
        <v>138</v>
      </c>
      <c r="E22" s="252">
        <v>146</v>
      </c>
      <c r="F22" s="263">
        <v>115</v>
      </c>
      <c r="G22" s="263">
        <v>352</v>
      </c>
      <c r="H22" s="253">
        <v>123</v>
      </c>
    </row>
    <row r="23" spans="2:8">
      <c r="B23" s="254">
        <v>2</v>
      </c>
      <c r="C23" s="255" t="s">
        <v>60</v>
      </c>
      <c r="D23" s="256">
        <v>24</v>
      </c>
      <c r="E23" s="256">
        <v>27</v>
      </c>
      <c r="F23" s="156">
        <v>19</v>
      </c>
      <c r="G23" s="156">
        <v>97</v>
      </c>
      <c r="H23" s="257">
        <v>70</v>
      </c>
    </row>
    <row r="24" spans="2:8" ht="15.75" thickBot="1">
      <c r="B24" s="258">
        <v>3</v>
      </c>
      <c r="C24" s="259" t="s">
        <v>61</v>
      </c>
      <c r="D24" s="260">
        <v>38</v>
      </c>
      <c r="E24" s="260">
        <v>29</v>
      </c>
      <c r="F24" s="262">
        <v>41</v>
      </c>
      <c r="G24" s="262">
        <v>110</v>
      </c>
      <c r="H24" s="261">
        <v>136</v>
      </c>
    </row>
    <row r="25" spans="2:8" ht="15.75" thickTop="1">
      <c r="B25" s="590" t="s">
        <v>240</v>
      </c>
      <c r="C25" s="590"/>
      <c r="D25" s="590"/>
      <c r="E25" s="590"/>
      <c r="F25" s="590"/>
      <c r="G25" s="590"/>
      <c r="H25" s="590"/>
    </row>
  </sheetData>
  <mergeCells count="5">
    <mergeCell ref="B20:C20"/>
    <mergeCell ref="B21:C21"/>
    <mergeCell ref="B25:H25"/>
    <mergeCell ref="B17:H17"/>
    <mergeCell ref="B18:H18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</sheetPr>
  <dimension ref="B1:N53"/>
  <sheetViews>
    <sheetView zoomScale="120" zoomScaleNormal="120" workbookViewId="0">
      <selection activeCell="C56" sqref="C56"/>
    </sheetView>
  </sheetViews>
  <sheetFormatPr defaultRowHeight="15"/>
  <cols>
    <col min="1" max="1" width="2.28515625" customWidth="1"/>
    <col min="2" max="2" width="12.42578125" customWidth="1"/>
    <col min="3" max="3" width="14.140625" customWidth="1"/>
    <col min="4" max="4" width="10.5703125" customWidth="1"/>
    <col min="5" max="5" width="9.85546875" customWidth="1"/>
    <col min="6" max="6" width="7.28515625" customWidth="1"/>
    <col min="7" max="7" width="7.42578125" customWidth="1"/>
    <col min="10" max="10" width="9.140625" customWidth="1"/>
    <col min="11" max="11" width="8" customWidth="1"/>
    <col min="12" max="13" width="8.140625" customWidth="1"/>
    <col min="14" max="14" width="8.28515625" customWidth="1"/>
  </cols>
  <sheetData>
    <row r="1" spans="2:14" ht="12" customHeight="1">
      <c r="B1" s="591" t="s">
        <v>212</v>
      </c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</row>
    <row r="2" spans="2:14" ht="11.25" customHeight="1">
      <c r="B2" s="592" t="s">
        <v>128</v>
      </c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2:14">
      <c r="B3" s="592" t="s">
        <v>255</v>
      </c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</row>
    <row r="4" spans="2:14" ht="6.75" customHeight="1" thickBot="1">
      <c r="B4" s="84"/>
      <c r="C4" s="84"/>
      <c r="D4" s="84"/>
      <c r="E4" s="84"/>
      <c r="F4" s="85"/>
      <c r="G4" s="85"/>
      <c r="H4" s="85"/>
      <c r="I4" s="85"/>
      <c r="J4" s="85"/>
      <c r="K4" s="77"/>
      <c r="L4" s="77"/>
      <c r="M4" s="77"/>
      <c r="N4" s="77"/>
    </row>
    <row r="5" spans="2:14" ht="15" customHeight="1" thickTop="1">
      <c r="B5" s="593" t="s">
        <v>62</v>
      </c>
      <c r="C5" s="595" t="s">
        <v>121</v>
      </c>
      <c r="D5" s="595" t="s">
        <v>129</v>
      </c>
      <c r="E5" s="595" t="s">
        <v>64</v>
      </c>
      <c r="F5" s="595" t="s">
        <v>63</v>
      </c>
      <c r="G5" s="595"/>
      <c r="H5" s="597" t="s">
        <v>193</v>
      </c>
      <c r="I5" s="597"/>
      <c r="J5" s="597"/>
      <c r="K5" s="597"/>
      <c r="L5" s="597"/>
      <c r="M5" s="597"/>
      <c r="N5" s="598"/>
    </row>
    <row r="6" spans="2:14" ht="24" customHeight="1">
      <c r="B6" s="594"/>
      <c r="C6" s="596"/>
      <c r="D6" s="596"/>
      <c r="E6" s="596"/>
      <c r="F6" s="407" t="s">
        <v>66</v>
      </c>
      <c r="G6" s="407" t="s">
        <v>67</v>
      </c>
      <c r="H6" s="407" t="s">
        <v>187</v>
      </c>
      <c r="I6" s="407" t="s">
        <v>188</v>
      </c>
      <c r="J6" s="407" t="s">
        <v>65</v>
      </c>
      <c r="K6" s="408" t="s">
        <v>189</v>
      </c>
      <c r="L6" s="409" t="s">
        <v>190</v>
      </c>
      <c r="M6" s="409" t="s">
        <v>191</v>
      </c>
      <c r="N6" s="410" t="s">
        <v>192</v>
      </c>
    </row>
    <row r="7" spans="2:14" ht="12" customHeight="1" thickBot="1">
      <c r="B7" s="413" t="s">
        <v>111</v>
      </c>
      <c r="C7" s="414" t="s">
        <v>117</v>
      </c>
      <c r="D7" s="414" t="s">
        <v>118</v>
      </c>
      <c r="E7" s="414" t="s">
        <v>119</v>
      </c>
      <c r="F7" s="415">
        <f t="shared" ref="F7" si="0">E7-1</f>
        <v>-5</v>
      </c>
      <c r="G7" s="416" t="s">
        <v>112</v>
      </c>
      <c r="H7" s="415">
        <f t="shared" ref="H7" si="1">G7-1</f>
        <v>-7</v>
      </c>
      <c r="I7" s="415">
        <f t="shared" ref="I7" si="2">H7-1</f>
        <v>-8</v>
      </c>
      <c r="J7" s="416" t="s">
        <v>115</v>
      </c>
      <c r="K7" s="417" t="s">
        <v>116</v>
      </c>
      <c r="L7" s="417" t="s">
        <v>184</v>
      </c>
      <c r="M7" s="417" t="s">
        <v>185</v>
      </c>
      <c r="N7" s="418" t="s">
        <v>186</v>
      </c>
    </row>
    <row r="8" spans="2:14">
      <c r="B8" s="411" t="s">
        <v>14</v>
      </c>
      <c r="C8" s="412" t="s">
        <v>14</v>
      </c>
      <c r="D8" s="137">
        <v>3</v>
      </c>
      <c r="E8" s="137">
        <v>1</v>
      </c>
      <c r="F8" s="138">
        <v>11</v>
      </c>
      <c r="G8" s="138"/>
      <c r="H8" s="138"/>
      <c r="I8" s="138">
        <v>1</v>
      </c>
      <c r="J8" s="138">
        <v>1</v>
      </c>
      <c r="K8" s="138">
        <v>1</v>
      </c>
      <c r="L8" s="137"/>
      <c r="M8" s="137"/>
      <c r="N8" s="139">
        <v>1</v>
      </c>
    </row>
    <row r="9" spans="2:14">
      <c r="B9" s="145"/>
      <c r="C9" s="140" t="s">
        <v>233</v>
      </c>
      <c r="D9" s="141">
        <v>1</v>
      </c>
      <c r="E9" s="141">
        <v>1</v>
      </c>
      <c r="F9" s="142">
        <v>11</v>
      </c>
      <c r="G9" s="142"/>
      <c r="H9" s="142">
        <v>1</v>
      </c>
      <c r="I9" s="142"/>
      <c r="J9" s="138">
        <v>1</v>
      </c>
      <c r="K9" s="138">
        <v>1</v>
      </c>
      <c r="L9" s="141">
        <v>2</v>
      </c>
      <c r="M9" s="141"/>
      <c r="N9" s="143"/>
    </row>
    <row r="10" spans="2:14">
      <c r="B10" s="145" t="s">
        <v>13</v>
      </c>
      <c r="C10" s="140" t="s">
        <v>13</v>
      </c>
      <c r="D10" s="142">
        <v>2</v>
      </c>
      <c r="E10" s="142">
        <v>1</v>
      </c>
      <c r="F10" s="142">
        <v>16</v>
      </c>
      <c r="G10" s="142"/>
      <c r="H10" s="142"/>
      <c r="I10" s="142"/>
      <c r="J10" s="138">
        <v>1</v>
      </c>
      <c r="K10" s="138"/>
      <c r="L10" s="141">
        <v>1</v>
      </c>
      <c r="M10" s="141"/>
      <c r="N10" s="143">
        <v>1</v>
      </c>
    </row>
    <row r="11" spans="2:14">
      <c r="B11" s="145" t="s">
        <v>12</v>
      </c>
      <c r="C11" s="140" t="s">
        <v>12</v>
      </c>
      <c r="D11" s="142">
        <v>3</v>
      </c>
      <c r="E11" s="142">
        <v>1</v>
      </c>
      <c r="F11" s="142">
        <v>16</v>
      </c>
      <c r="G11" s="142"/>
      <c r="H11" s="142"/>
      <c r="I11" s="142">
        <v>1</v>
      </c>
      <c r="J11" s="138">
        <v>1</v>
      </c>
      <c r="K11" s="138">
        <v>1</v>
      </c>
      <c r="L11" s="141">
        <v>2</v>
      </c>
      <c r="M11" s="141"/>
      <c r="N11" s="143"/>
    </row>
    <row r="12" spans="2:14">
      <c r="B12" s="145" t="s">
        <v>33</v>
      </c>
      <c r="C12" s="140" t="s">
        <v>33</v>
      </c>
      <c r="D12" s="142">
        <v>2</v>
      </c>
      <c r="E12" s="142">
        <v>1</v>
      </c>
      <c r="F12" s="142">
        <v>15</v>
      </c>
      <c r="G12" s="142"/>
      <c r="H12" s="142">
        <v>1</v>
      </c>
      <c r="I12" s="142"/>
      <c r="J12" s="138">
        <v>1</v>
      </c>
      <c r="K12" s="138">
        <v>1</v>
      </c>
      <c r="L12" s="141">
        <v>2</v>
      </c>
      <c r="M12" s="141"/>
      <c r="N12" s="143">
        <v>1</v>
      </c>
    </row>
    <row r="13" spans="2:14">
      <c r="B13" s="145" t="s">
        <v>32</v>
      </c>
      <c r="C13" s="140" t="s">
        <v>201</v>
      </c>
      <c r="D13" s="142">
        <v>2</v>
      </c>
      <c r="E13" s="142">
        <v>1</v>
      </c>
      <c r="F13" s="142">
        <v>10</v>
      </c>
      <c r="G13" s="142"/>
      <c r="H13" s="142"/>
      <c r="I13" s="142"/>
      <c r="J13" s="138">
        <v>1</v>
      </c>
      <c r="K13" s="138">
        <v>1</v>
      </c>
      <c r="L13" s="141">
        <v>1</v>
      </c>
      <c r="M13" s="141"/>
      <c r="N13" s="143">
        <v>1</v>
      </c>
    </row>
    <row r="14" spans="2:14">
      <c r="B14" s="145"/>
      <c r="C14" s="140" t="s">
        <v>196</v>
      </c>
      <c r="D14" s="142">
        <v>1</v>
      </c>
      <c r="E14" s="142">
        <v>1</v>
      </c>
      <c r="F14" s="142">
        <v>6</v>
      </c>
      <c r="G14" s="142"/>
      <c r="H14" s="142"/>
      <c r="I14" s="142"/>
      <c r="J14" s="138">
        <v>1</v>
      </c>
      <c r="K14" s="138">
        <v>1</v>
      </c>
      <c r="L14" s="141">
        <v>3</v>
      </c>
      <c r="M14" s="141"/>
      <c r="N14" s="143"/>
    </row>
    <row r="15" spans="2:14">
      <c r="B15" s="145" t="s">
        <v>30</v>
      </c>
      <c r="C15" s="140" t="s">
        <v>195</v>
      </c>
      <c r="D15" s="142">
        <v>2</v>
      </c>
      <c r="E15" s="142">
        <v>1</v>
      </c>
      <c r="F15" s="142">
        <v>10</v>
      </c>
      <c r="G15" s="142"/>
      <c r="H15" s="142">
        <v>1</v>
      </c>
      <c r="I15" s="142"/>
      <c r="J15" s="138">
        <v>1</v>
      </c>
      <c r="K15" s="138">
        <v>1</v>
      </c>
      <c r="L15" s="141">
        <v>2</v>
      </c>
      <c r="M15" s="141"/>
      <c r="N15" s="143">
        <v>1</v>
      </c>
    </row>
    <row r="16" spans="2:14">
      <c r="B16" s="145"/>
      <c r="C16" s="140" t="s">
        <v>194</v>
      </c>
      <c r="D16" s="142">
        <v>1</v>
      </c>
      <c r="E16" s="142">
        <v>1</v>
      </c>
      <c r="F16" s="142">
        <v>11</v>
      </c>
      <c r="G16" s="142"/>
      <c r="H16" s="142"/>
      <c r="I16" s="142"/>
      <c r="J16" s="138"/>
      <c r="K16" s="138">
        <v>1</v>
      </c>
      <c r="L16" s="141">
        <v>1</v>
      </c>
      <c r="M16" s="141"/>
      <c r="N16" s="143"/>
    </row>
    <row r="17" spans="2:14">
      <c r="B17" s="145" t="s">
        <v>31</v>
      </c>
      <c r="C17" s="140" t="s">
        <v>31</v>
      </c>
      <c r="D17" s="142">
        <v>1</v>
      </c>
      <c r="E17" s="142">
        <v>1</v>
      </c>
      <c r="F17" s="142">
        <v>8</v>
      </c>
      <c r="G17" s="142"/>
      <c r="H17" s="142">
        <v>1</v>
      </c>
      <c r="I17" s="142"/>
      <c r="J17" s="138"/>
      <c r="K17" s="138">
        <v>1</v>
      </c>
      <c r="L17" s="141">
        <v>1</v>
      </c>
      <c r="M17" s="141"/>
      <c r="N17" s="143"/>
    </row>
    <row r="18" spans="2:14">
      <c r="B18" s="145" t="s">
        <v>18</v>
      </c>
      <c r="C18" s="140" t="s">
        <v>18</v>
      </c>
      <c r="D18" s="142">
        <v>1</v>
      </c>
      <c r="E18" s="142">
        <v>1</v>
      </c>
      <c r="F18" s="142">
        <v>8</v>
      </c>
      <c r="G18" s="142"/>
      <c r="H18" s="142"/>
      <c r="I18" s="142">
        <v>1</v>
      </c>
      <c r="J18" s="138">
        <v>1</v>
      </c>
      <c r="K18" s="138">
        <v>1</v>
      </c>
      <c r="L18" s="141">
        <v>1</v>
      </c>
      <c r="M18" s="141"/>
      <c r="N18" s="143">
        <v>1</v>
      </c>
    </row>
    <row r="19" spans="2:14">
      <c r="B19" s="145" t="s">
        <v>234</v>
      </c>
      <c r="C19" s="140" t="s">
        <v>123</v>
      </c>
      <c r="D19" s="142">
        <v>2</v>
      </c>
      <c r="E19" s="142">
        <v>1</v>
      </c>
      <c r="F19" s="142">
        <v>12</v>
      </c>
      <c r="G19" s="142"/>
      <c r="H19" s="142"/>
      <c r="I19" s="142">
        <v>1</v>
      </c>
      <c r="J19" s="138">
        <v>1</v>
      </c>
      <c r="K19" s="138">
        <v>1</v>
      </c>
      <c r="L19" s="141">
        <v>1</v>
      </c>
      <c r="M19" s="141"/>
      <c r="N19" s="143">
        <v>1</v>
      </c>
    </row>
    <row r="20" spans="2:14">
      <c r="B20" s="145"/>
      <c r="C20" s="140" t="s">
        <v>122</v>
      </c>
      <c r="D20" s="142">
        <v>1</v>
      </c>
      <c r="E20" s="142">
        <v>2</v>
      </c>
      <c r="F20" s="142">
        <v>8</v>
      </c>
      <c r="G20" s="142"/>
      <c r="H20" s="142"/>
      <c r="I20" s="142"/>
      <c r="J20" s="138">
        <v>1</v>
      </c>
      <c r="K20" s="138">
        <v>1</v>
      </c>
      <c r="L20" s="141">
        <v>1</v>
      </c>
      <c r="M20" s="141"/>
      <c r="N20" s="143"/>
    </row>
    <row r="21" spans="2:14">
      <c r="B21" s="145" t="s">
        <v>15</v>
      </c>
      <c r="C21" s="140" t="s">
        <v>15</v>
      </c>
      <c r="D21" s="142">
        <v>2</v>
      </c>
      <c r="E21" s="142">
        <v>1</v>
      </c>
      <c r="F21" s="142">
        <v>14</v>
      </c>
      <c r="G21" s="142"/>
      <c r="H21" s="142"/>
      <c r="I21" s="142">
        <v>1</v>
      </c>
      <c r="J21" s="138">
        <v>1</v>
      </c>
      <c r="K21" s="138">
        <v>1</v>
      </c>
      <c r="L21" s="141">
        <v>1</v>
      </c>
      <c r="M21" s="141"/>
      <c r="N21" s="143"/>
    </row>
    <row r="22" spans="2:14">
      <c r="B22" s="145" t="s">
        <v>17</v>
      </c>
      <c r="C22" s="140" t="s">
        <v>17</v>
      </c>
      <c r="D22" s="142">
        <v>1</v>
      </c>
      <c r="E22" s="142">
        <v>1</v>
      </c>
      <c r="F22" s="142">
        <v>14</v>
      </c>
      <c r="G22" s="142"/>
      <c r="H22" s="142"/>
      <c r="I22" s="142">
        <v>1</v>
      </c>
      <c r="J22" s="138">
        <v>1</v>
      </c>
      <c r="K22" s="138">
        <v>1</v>
      </c>
      <c r="L22" s="141"/>
      <c r="M22" s="141"/>
      <c r="N22" s="143"/>
    </row>
    <row r="23" spans="2:14">
      <c r="B23" s="145" t="s">
        <v>19</v>
      </c>
      <c r="C23" s="140" t="s">
        <v>19</v>
      </c>
      <c r="D23" s="142">
        <v>1</v>
      </c>
      <c r="E23" s="142">
        <v>1</v>
      </c>
      <c r="F23" s="142">
        <v>13</v>
      </c>
      <c r="G23" s="142"/>
      <c r="H23" s="142"/>
      <c r="I23" s="142"/>
      <c r="J23" s="138">
        <v>1</v>
      </c>
      <c r="K23" s="138">
        <v>1</v>
      </c>
      <c r="L23" s="141">
        <v>2</v>
      </c>
      <c r="M23" s="141"/>
      <c r="N23" s="143">
        <v>1</v>
      </c>
    </row>
    <row r="24" spans="2:14">
      <c r="B24" s="145" t="s">
        <v>24</v>
      </c>
      <c r="C24" s="140" t="s">
        <v>24</v>
      </c>
      <c r="D24" s="142">
        <v>2</v>
      </c>
      <c r="E24" s="142">
        <v>1</v>
      </c>
      <c r="F24" s="142">
        <v>10</v>
      </c>
      <c r="G24" s="142"/>
      <c r="H24" s="142"/>
      <c r="I24" s="142">
        <v>1</v>
      </c>
      <c r="J24" s="138">
        <v>1</v>
      </c>
      <c r="K24" s="138">
        <v>1</v>
      </c>
      <c r="L24" s="141">
        <v>1</v>
      </c>
      <c r="M24" s="141"/>
      <c r="N24" s="143"/>
    </row>
    <row r="25" spans="2:14">
      <c r="B25" s="145"/>
      <c r="C25" s="140" t="s">
        <v>203</v>
      </c>
      <c r="D25" s="142">
        <v>1</v>
      </c>
      <c r="E25" s="142">
        <v>1</v>
      </c>
      <c r="F25" s="142">
        <v>10</v>
      </c>
      <c r="G25" s="142"/>
      <c r="H25" s="142"/>
      <c r="I25" s="142"/>
      <c r="J25" s="138">
        <v>1</v>
      </c>
      <c r="K25" s="138">
        <v>1</v>
      </c>
      <c r="L25" s="141">
        <v>1</v>
      </c>
      <c r="M25" s="141"/>
      <c r="N25" s="143"/>
    </row>
    <row r="26" spans="2:14" ht="14.25" customHeight="1">
      <c r="B26" s="145" t="s">
        <v>29</v>
      </c>
      <c r="C26" s="140" t="s">
        <v>29</v>
      </c>
      <c r="D26" s="142">
        <v>3</v>
      </c>
      <c r="E26" s="142">
        <v>1</v>
      </c>
      <c r="F26" s="142">
        <v>15</v>
      </c>
      <c r="G26" s="142"/>
      <c r="H26" s="142"/>
      <c r="I26" s="142"/>
      <c r="J26" s="138">
        <v>1</v>
      </c>
      <c r="K26" s="138">
        <v>1</v>
      </c>
      <c r="L26" s="141">
        <v>1</v>
      </c>
      <c r="M26" s="141"/>
      <c r="N26" s="143">
        <v>1</v>
      </c>
    </row>
    <row r="27" spans="2:14" ht="12" customHeight="1">
      <c r="B27" s="145" t="s">
        <v>28</v>
      </c>
      <c r="C27" s="140" t="s">
        <v>28</v>
      </c>
      <c r="D27" s="142">
        <v>2</v>
      </c>
      <c r="E27" s="142">
        <v>1</v>
      </c>
      <c r="F27" s="142">
        <v>22</v>
      </c>
      <c r="G27" s="142"/>
      <c r="H27" s="142"/>
      <c r="I27" s="142"/>
      <c r="J27" s="138">
        <v>2</v>
      </c>
      <c r="K27" s="138">
        <v>1</v>
      </c>
      <c r="L27" s="141">
        <v>1</v>
      </c>
      <c r="M27" s="141"/>
      <c r="N27" s="143">
        <v>1</v>
      </c>
    </row>
    <row r="28" spans="2:14" ht="11.25" customHeight="1">
      <c r="B28" s="145" t="s">
        <v>27</v>
      </c>
      <c r="C28" s="140" t="s">
        <v>27</v>
      </c>
      <c r="D28" s="142">
        <v>2</v>
      </c>
      <c r="E28" s="142">
        <v>1</v>
      </c>
      <c r="F28" s="142">
        <v>17</v>
      </c>
      <c r="G28" s="142"/>
      <c r="H28" s="142"/>
      <c r="I28" s="142"/>
      <c r="J28" s="138">
        <v>1</v>
      </c>
      <c r="K28" s="138">
        <v>1</v>
      </c>
      <c r="L28" s="141">
        <v>2</v>
      </c>
      <c r="M28" s="141"/>
      <c r="N28" s="143"/>
    </row>
    <row r="29" spans="2:14" ht="12" customHeight="1">
      <c r="B29" s="145" t="s">
        <v>25</v>
      </c>
      <c r="C29" s="140" t="s">
        <v>127</v>
      </c>
      <c r="D29" s="142">
        <v>3</v>
      </c>
      <c r="E29" s="142">
        <v>1</v>
      </c>
      <c r="F29" s="142">
        <v>8</v>
      </c>
      <c r="G29" s="142"/>
      <c r="H29" s="142"/>
      <c r="I29" s="142"/>
      <c r="J29" s="138">
        <v>2</v>
      </c>
      <c r="K29" s="138">
        <v>1</v>
      </c>
      <c r="L29" s="141"/>
      <c r="M29" s="141"/>
      <c r="N29" s="143">
        <v>1</v>
      </c>
    </row>
    <row r="30" spans="2:14" ht="15.75" thickBot="1">
      <c r="B30" s="146"/>
      <c r="C30" s="144" t="s">
        <v>126</v>
      </c>
      <c r="D30" s="142">
        <v>1</v>
      </c>
      <c r="E30" s="142">
        <v>1</v>
      </c>
      <c r="F30" s="142">
        <v>10</v>
      </c>
      <c r="G30" s="142"/>
      <c r="H30" s="142"/>
      <c r="I30" s="142"/>
      <c r="J30" s="138">
        <v>1</v>
      </c>
      <c r="K30" s="138">
        <v>1</v>
      </c>
      <c r="L30" s="141">
        <v>1</v>
      </c>
      <c r="M30" s="141"/>
      <c r="N30" s="143"/>
    </row>
    <row r="31" spans="2:14">
      <c r="B31" s="91"/>
      <c r="C31" s="91"/>
      <c r="D31" s="92"/>
      <c r="E31" s="92"/>
      <c r="F31" s="93"/>
      <c r="G31" s="93"/>
      <c r="H31" s="93"/>
      <c r="I31" s="93"/>
      <c r="J31" s="93"/>
      <c r="K31" s="94"/>
      <c r="L31" s="94"/>
      <c r="M31" s="94"/>
      <c r="N31" s="94"/>
    </row>
    <row r="32" spans="2:14">
      <c r="B32" s="95"/>
      <c r="C32" s="95"/>
      <c r="D32" s="96"/>
      <c r="E32" s="96"/>
      <c r="F32" s="97"/>
      <c r="G32" s="97"/>
      <c r="H32" s="97"/>
      <c r="I32" s="97"/>
      <c r="J32" s="97"/>
      <c r="K32" s="98"/>
      <c r="L32" s="98"/>
      <c r="M32" s="98"/>
      <c r="N32" s="98"/>
    </row>
    <row r="33" spans="2:14">
      <c r="B33" s="95"/>
      <c r="C33" s="95"/>
      <c r="D33" s="96"/>
      <c r="E33" s="96"/>
      <c r="F33" s="97"/>
      <c r="G33" s="97"/>
      <c r="H33" s="97"/>
      <c r="I33" s="97"/>
      <c r="J33" s="97"/>
      <c r="K33" s="98"/>
      <c r="L33" s="98"/>
      <c r="M33" s="98"/>
      <c r="N33" s="98"/>
    </row>
    <row r="34" spans="2:14" ht="14.25" customHeight="1">
      <c r="B34" s="95"/>
      <c r="C34" s="95"/>
      <c r="D34" s="96"/>
      <c r="E34" s="96"/>
      <c r="F34" s="97"/>
      <c r="G34" s="97"/>
      <c r="H34" s="97"/>
      <c r="I34" s="97"/>
      <c r="J34" s="97"/>
      <c r="K34" s="98"/>
      <c r="L34" s="98"/>
      <c r="M34" s="98"/>
      <c r="N34" s="98"/>
    </row>
    <row r="35" spans="2:14">
      <c r="B35" s="95" t="s">
        <v>213</v>
      </c>
      <c r="C35" s="95"/>
      <c r="D35" s="96"/>
      <c r="E35" s="96"/>
      <c r="F35" s="97"/>
      <c r="G35" s="97"/>
      <c r="H35" s="97"/>
      <c r="I35" s="97"/>
      <c r="J35" s="97"/>
      <c r="K35" s="98"/>
      <c r="L35" s="98"/>
      <c r="M35" s="98"/>
      <c r="N35" s="98"/>
    </row>
    <row r="36" spans="2:14" ht="15.75" thickBot="1">
      <c r="B36" s="95"/>
      <c r="C36" s="95"/>
      <c r="D36" s="96"/>
      <c r="E36" s="96"/>
      <c r="F36" s="97"/>
      <c r="G36" s="97"/>
      <c r="H36" s="97"/>
      <c r="I36" s="97"/>
      <c r="J36" s="97"/>
      <c r="K36" s="98"/>
      <c r="L36" s="98"/>
      <c r="M36" s="98"/>
      <c r="N36" s="98"/>
    </row>
    <row r="37" spans="2:14" ht="15.75" thickTop="1">
      <c r="B37" s="593" t="s">
        <v>62</v>
      </c>
      <c r="C37" s="595" t="s">
        <v>121</v>
      </c>
      <c r="D37" s="595" t="s">
        <v>129</v>
      </c>
      <c r="E37" s="595" t="s">
        <v>64</v>
      </c>
      <c r="F37" s="595" t="s">
        <v>63</v>
      </c>
      <c r="G37" s="595"/>
      <c r="H37" s="597" t="s">
        <v>193</v>
      </c>
      <c r="I37" s="597"/>
      <c r="J37" s="597"/>
      <c r="K37" s="597"/>
      <c r="L37" s="597"/>
      <c r="M37" s="597"/>
      <c r="N37" s="598"/>
    </row>
    <row r="38" spans="2:14" ht="21">
      <c r="B38" s="594"/>
      <c r="C38" s="596"/>
      <c r="D38" s="596"/>
      <c r="E38" s="596"/>
      <c r="F38" s="407" t="s">
        <v>66</v>
      </c>
      <c r="G38" s="407" t="s">
        <v>67</v>
      </c>
      <c r="H38" s="407" t="s">
        <v>187</v>
      </c>
      <c r="I38" s="407" t="s">
        <v>188</v>
      </c>
      <c r="J38" s="407" t="s">
        <v>65</v>
      </c>
      <c r="K38" s="408" t="s">
        <v>189</v>
      </c>
      <c r="L38" s="409" t="s">
        <v>190</v>
      </c>
      <c r="M38" s="409" t="s">
        <v>191</v>
      </c>
      <c r="N38" s="410" t="s">
        <v>192</v>
      </c>
    </row>
    <row r="39" spans="2:14">
      <c r="B39" s="401" t="s">
        <v>111</v>
      </c>
      <c r="C39" s="402" t="s">
        <v>117</v>
      </c>
      <c r="D39" s="402" t="s">
        <v>118</v>
      </c>
      <c r="E39" s="402" t="s">
        <v>119</v>
      </c>
      <c r="F39" s="403">
        <f t="shared" ref="F39" si="3">E39-1</f>
        <v>-5</v>
      </c>
      <c r="G39" s="404" t="s">
        <v>112</v>
      </c>
      <c r="H39" s="403">
        <f t="shared" ref="H39" si="4">G39-1</f>
        <v>-7</v>
      </c>
      <c r="I39" s="403">
        <f t="shared" ref="I39" si="5">H39-1</f>
        <v>-8</v>
      </c>
      <c r="J39" s="404" t="s">
        <v>115</v>
      </c>
      <c r="K39" s="405" t="s">
        <v>116</v>
      </c>
      <c r="L39" s="405" t="s">
        <v>184</v>
      </c>
      <c r="M39" s="405" t="s">
        <v>185</v>
      </c>
      <c r="N39" s="406" t="s">
        <v>186</v>
      </c>
    </row>
    <row r="40" spans="2:14">
      <c r="B40" s="237" t="s">
        <v>26</v>
      </c>
      <c r="C40" s="238" t="s">
        <v>26</v>
      </c>
      <c r="D40" s="239">
        <v>3</v>
      </c>
      <c r="E40" s="239">
        <v>1</v>
      </c>
      <c r="F40" s="240">
        <v>17</v>
      </c>
      <c r="G40" s="240"/>
      <c r="H40" s="240"/>
      <c r="I40" s="240"/>
      <c r="J40" s="243">
        <v>1</v>
      </c>
      <c r="K40" s="243">
        <v>1</v>
      </c>
      <c r="L40" s="239"/>
      <c r="M40" s="239"/>
      <c r="N40" s="241">
        <v>1</v>
      </c>
    </row>
    <row r="41" spans="2:14">
      <c r="B41" s="242" t="s">
        <v>23</v>
      </c>
      <c r="C41" s="102" t="s">
        <v>23</v>
      </c>
      <c r="D41" s="243">
        <v>1</v>
      </c>
      <c r="E41" s="243">
        <v>1</v>
      </c>
      <c r="F41" s="243">
        <v>18</v>
      </c>
      <c r="G41" s="243"/>
      <c r="H41" s="243"/>
      <c r="I41" s="243"/>
      <c r="J41" s="243">
        <v>1</v>
      </c>
      <c r="K41" s="243">
        <v>1</v>
      </c>
      <c r="L41" s="244">
        <v>2</v>
      </c>
      <c r="M41" s="244"/>
      <c r="N41" s="245"/>
    </row>
    <row r="42" spans="2:14">
      <c r="B42" s="242" t="s">
        <v>22</v>
      </c>
      <c r="C42" s="102" t="s">
        <v>22</v>
      </c>
      <c r="D42" s="243">
        <v>3</v>
      </c>
      <c r="E42" s="243">
        <v>1</v>
      </c>
      <c r="F42" s="243">
        <v>18</v>
      </c>
      <c r="G42" s="243"/>
      <c r="H42" s="243"/>
      <c r="I42" s="243"/>
      <c r="J42" s="243">
        <v>1</v>
      </c>
      <c r="K42" s="243">
        <v>1</v>
      </c>
      <c r="L42" s="244">
        <v>2</v>
      </c>
      <c r="M42" s="244"/>
      <c r="N42" s="245"/>
    </row>
    <row r="43" spans="2:14">
      <c r="B43" s="242" t="s">
        <v>21</v>
      </c>
      <c r="C43" s="102" t="s">
        <v>21</v>
      </c>
      <c r="D43" s="243">
        <v>1</v>
      </c>
      <c r="E43" s="243"/>
      <c r="F43" s="243">
        <v>11</v>
      </c>
      <c r="G43" s="243"/>
      <c r="H43" s="243"/>
      <c r="I43" s="243"/>
      <c r="J43" s="243">
        <v>1</v>
      </c>
      <c r="K43" s="243">
        <v>2</v>
      </c>
      <c r="L43" s="244">
        <v>1</v>
      </c>
      <c r="M43" s="244"/>
      <c r="N43" s="245"/>
    </row>
    <row r="44" spans="2:14">
      <c r="B44" s="242"/>
      <c r="C44" s="102" t="s">
        <v>204</v>
      </c>
      <c r="D44" s="243">
        <v>2</v>
      </c>
      <c r="E44" s="243">
        <v>1</v>
      </c>
      <c r="F44" s="243">
        <v>9</v>
      </c>
      <c r="G44" s="243"/>
      <c r="H44" s="243">
        <v>1</v>
      </c>
      <c r="I44" s="243">
        <v>1</v>
      </c>
      <c r="J44" s="243"/>
      <c r="K44" s="243">
        <v>1</v>
      </c>
      <c r="L44" s="244"/>
      <c r="M44" s="244"/>
      <c r="N44" s="245"/>
    </row>
    <row r="45" spans="2:14" ht="12" customHeight="1">
      <c r="B45" s="242" t="s">
        <v>20</v>
      </c>
      <c r="C45" s="102" t="s">
        <v>20</v>
      </c>
      <c r="D45" s="243">
        <v>3</v>
      </c>
      <c r="E45" s="243">
        <v>1</v>
      </c>
      <c r="F45" s="243">
        <v>11</v>
      </c>
      <c r="G45" s="243"/>
      <c r="H45" s="243"/>
      <c r="I45" s="243">
        <v>1</v>
      </c>
      <c r="J45" s="243">
        <v>1</v>
      </c>
      <c r="K45" s="243">
        <v>2</v>
      </c>
      <c r="L45" s="244">
        <v>1</v>
      </c>
      <c r="M45" s="244"/>
      <c r="N45" s="245">
        <v>1</v>
      </c>
    </row>
    <row r="46" spans="2:14" ht="11.25" customHeight="1">
      <c r="B46" s="242"/>
      <c r="C46" s="102" t="s">
        <v>205</v>
      </c>
      <c r="D46" s="243">
        <v>1</v>
      </c>
      <c r="E46" s="243">
        <v>1</v>
      </c>
      <c r="F46" s="243">
        <v>7</v>
      </c>
      <c r="G46" s="243"/>
      <c r="H46" s="243"/>
      <c r="I46" s="243"/>
      <c r="J46" s="243">
        <v>1</v>
      </c>
      <c r="K46" s="243"/>
      <c r="L46" s="244">
        <v>2</v>
      </c>
      <c r="M46" s="244"/>
      <c r="N46" s="245"/>
    </row>
    <row r="47" spans="2:14">
      <c r="B47" s="242" t="s">
        <v>16</v>
      </c>
      <c r="C47" s="102" t="s">
        <v>16</v>
      </c>
      <c r="D47" s="243">
        <v>2</v>
      </c>
      <c r="E47" s="243">
        <v>1</v>
      </c>
      <c r="F47" s="243">
        <v>14</v>
      </c>
      <c r="G47" s="243"/>
      <c r="H47" s="243"/>
      <c r="I47" s="243"/>
      <c r="J47" s="243">
        <v>1</v>
      </c>
      <c r="K47" s="243">
        <v>1</v>
      </c>
      <c r="L47" s="244">
        <v>2</v>
      </c>
      <c r="M47" s="244"/>
      <c r="N47" s="245">
        <v>1</v>
      </c>
    </row>
    <row r="48" spans="2:14" ht="10.5" customHeight="1">
      <c r="B48" s="242" t="s">
        <v>10</v>
      </c>
      <c r="C48" s="102" t="s">
        <v>10</v>
      </c>
      <c r="D48" s="243">
        <v>2</v>
      </c>
      <c r="E48" s="243">
        <v>1</v>
      </c>
      <c r="F48" s="243">
        <v>12</v>
      </c>
      <c r="G48" s="243"/>
      <c r="H48" s="243"/>
      <c r="I48" s="243">
        <v>1</v>
      </c>
      <c r="J48" s="243">
        <v>1</v>
      </c>
      <c r="K48" s="243">
        <v>1</v>
      </c>
      <c r="L48" s="244"/>
      <c r="M48" s="244"/>
      <c r="N48" s="245"/>
    </row>
    <row r="49" spans="2:14" ht="12.75" customHeight="1">
      <c r="B49" s="242" t="s">
        <v>9</v>
      </c>
      <c r="C49" s="102" t="s">
        <v>9</v>
      </c>
      <c r="D49" s="243">
        <v>2</v>
      </c>
      <c r="E49" s="243">
        <v>1</v>
      </c>
      <c r="F49" s="243">
        <v>5</v>
      </c>
      <c r="G49" s="243"/>
      <c r="H49" s="243"/>
      <c r="I49" s="243"/>
      <c r="J49" s="243">
        <v>1</v>
      </c>
      <c r="K49" s="243">
        <v>1</v>
      </c>
      <c r="L49" s="244">
        <v>2</v>
      </c>
      <c r="M49" s="244"/>
      <c r="N49" s="245">
        <v>1</v>
      </c>
    </row>
    <row r="50" spans="2:14" ht="15.75" thickBot="1">
      <c r="B50" s="246" t="s">
        <v>8</v>
      </c>
      <c r="C50" s="166" t="s">
        <v>8</v>
      </c>
      <c r="D50" s="247">
        <v>2</v>
      </c>
      <c r="E50" s="247">
        <v>2</v>
      </c>
      <c r="F50" s="247">
        <v>8</v>
      </c>
      <c r="G50" s="247"/>
      <c r="H50" s="247">
        <v>1</v>
      </c>
      <c r="I50" s="247"/>
      <c r="J50" s="243">
        <v>1</v>
      </c>
      <c r="K50" s="243">
        <v>1</v>
      </c>
      <c r="L50" s="248">
        <v>1</v>
      </c>
      <c r="M50" s="248"/>
      <c r="N50" s="249">
        <v>2</v>
      </c>
    </row>
    <row r="51" spans="2:14">
      <c r="B51" s="603" t="s">
        <v>256</v>
      </c>
      <c r="C51" s="604"/>
      <c r="D51" s="419">
        <v>63</v>
      </c>
      <c r="E51" s="419">
        <v>36</v>
      </c>
      <c r="F51" s="419">
        <v>405</v>
      </c>
      <c r="G51" s="419">
        <v>0</v>
      </c>
      <c r="H51" s="419">
        <v>6</v>
      </c>
      <c r="I51" s="419">
        <v>10</v>
      </c>
      <c r="J51" s="419">
        <v>33</v>
      </c>
      <c r="K51" s="420">
        <v>34</v>
      </c>
      <c r="L51" s="420">
        <v>41</v>
      </c>
      <c r="M51" s="420">
        <v>0</v>
      </c>
      <c r="N51" s="421">
        <v>17</v>
      </c>
    </row>
    <row r="52" spans="2:14" ht="12" customHeight="1" thickBot="1">
      <c r="B52" s="601">
        <v>2016</v>
      </c>
      <c r="C52" s="602"/>
      <c r="D52" s="422">
        <v>52</v>
      </c>
      <c r="E52" s="422">
        <v>33</v>
      </c>
      <c r="F52" s="422">
        <v>236</v>
      </c>
      <c r="G52" s="422">
        <f t="shared" ref="G52:M52" si="6">SUM(G17:G50)</f>
        <v>0</v>
      </c>
      <c r="H52" s="422">
        <v>5</v>
      </c>
      <c r="I52" s="422">
        <v>1</v>
      </c>
      <c r="J52" s="422">
        <v>28</v>
      </c>
      <c r="K52" s="422">
        <v>26</v>
      </c>
      <c r="L52" s="422">
        <v>28</v>
      </c>
      <c r="M52" s="422">
        <f t="shared" si="6"/>
        <v>0</v>
      </c>
      <c r="N52" s="423">
        <v>14</v>
      </c>
    </row>
    <row r="53" spans="2:14" ht="15.75" thickTop="1">
      <c r="B53" s="599" t="s">
        <v>240</v>
      </c>
      <c r="C53" s="599"/>
      <c r="D53" s="599"/>
      <c r="E53" s="599"/>
      <c r="F53" s="600"/>
      <c r="G53" s="600"/>
      <c r="H53" s="600"/>
      <c r="I53" s="600"/>
      <c r="J53" s="600"/>
      <c r="K53" s="90"/>
      <c r="L53" s="90"/>
      <c r="M53" s="90"/>
      <c r="N53" s="90"/>
    </row>
  </sheetData>
  <mergeCells count="18">
    <mergeCell ref="B53:J53"/>
    <mergeCell ref="C5:C6"/>
    <mergeCell ref="D5:D6"/>
    <mergeCell ref="E5:E6"/>
    <mergeCell ref="B5:B6"/>
    <mergeCell ref="F5:G5"/>
    <mergeCell ref="B52:C52"/>
    <mergeCell ref="B51:C51"/>
    <mergeCell ref="B1:N1"/>
    <mergeCell ref="B2:N2"/>
    <mergeCell ref="B3:N3"/>
    <mergeCell ref="B37:B38"/>
    <mergeCell ref="C37:C38"/>
    <mergeCell ref="D37:D38"/>
    <mergeCell ref="E37:E38"/>
    <mergeCell ref="F37:G37"/>
    <mergeCell ref="H37:N37"/>
    <mergeCell ref="H5:N5"/>
  </mergeCells>
  <pageMargins left="0.7" right="0.7" top="0.75" bottom="0.7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B1:F40"/>
  <sheetViews>
    <sheetView topLeftCell="A19" zoomScale="120" zoomScaleNormal="120" workbookViewId="0">
      <selection activeCell="I28" sqref="I28"/>
    </sheetView>
  </sheetViews>
  <sheetFormatPr defaultRowHeight="15"/>
  <cols>
    <col min="1" max="1" width="8.42578125" customWidth="1"/>
    <col min="2" max="2" width="20.140625" customWidth="1"/>
    <col min="3" max="3" width="14.7109375" customWidth="1"/>
    <col min="4" max="4" width="14.140625" customWidth="1"/>
    <col min="5" max="5" width="10.28515625" customWidth="1"/>
    <col min="6" max="6" width="10.5703125" customWidth="1"/>
  </cols>
  <sheetData>
    <row r="1" spans="2:6">
      <c r="B1" s="549" t="s">
        <v>214</v>
      </c>
      <c r="C1" s="549"/>
      <c r="D1" s="549"/>
      <c r="E1" s="549"/>
      <c r="F1" s="549"/>
    </row>
    <row r="2" spans="2:6">
      <c r="B2" s="550" t="s">
        <v>252</v>
      </c>
      <c r="C2" s="550"/>
      <c r="D2" s="550"/>
      <c r="E2" s="550"/>
      <c r="F2" s="550"/>
    </row>
    <row r="3" spans="2:6">
      <c r="B3" s="550" t="s">
        <v>94</v>
      </c>
      <c r="C3" s="550"/>
      <c r="D3" s="550"/>
      <c r="E3" s="550"/>
      <c r="F3" s="550"/>
    </row>
    <row r="4" spans="2:6" ht="15.75" thickBot="1">
      <c r="B4" s="46"/>
      <c r="C4" s="5"/>
      <c r="D4" s="5"/>
      <c r="E4" s="5"/>
      <c r="F4" s="5"/>
    </row>
    <row r="5" spans="2:6" ht="15.75" thickTop="1">
      <c r="B5" s="607" t="s">
        <v>34</v>
      </c>
      <c r="C5" s="610" t="s">
        <v>95</v>
      </c>
      <c r="D5" s="610" t="s">
        <v>96</v>
      </c>
      <c r="E5" s="610" t="s">
        <v>97</v>
      </c>
      <c r="F5" s="613" t="s">
        <v>6</v>
      </c>
    </row>
    <row r="6" spans="2:6">
      <c r="B6" s="608"/>
      <c r="C6" s="611"/>
      <c r="D6" s="611"/>
      <c r="E6" s="611"/>
      <c r="F6" s="614"/>
    </row>
    <row r="7" spans="2:6" ht="15.75" thickBot="1">
      <c r="B7" s="609"/>
      <c r="C7" s="612"/>
      <c r="D7" s="612"/>
      <c r="E7" s="612"/>
      <c r="F7" s="615"/>
    </row>
    <row r="8" spans="2:6" ht="15.75" thickBot="1">
      <c r="B8" s="436" t="s">
        <v>111</v>
      </c>
      <c r="C8" s="437">
        <f t="shared" ref="C8" si="0">B8-1</f>
        <v>-2</v>
      </c>
      <c r="D8" s="437">
        <f t="shared" ref="D8" si="1">C8-1</f>
        <v>-3</v>
      </c>
      <c r="E8" s="437">
        <f t="shared" ref="E8" si="2">D8-1</f>
        <v>-4</v>
      </c>
      <c r="F8" s="438">
        <f t="shared" ref="F8" si="3">E8-1</f>
        <v>-5</v>
      </c>
    </row>
    <row r="9" spans="2:6">
      <c r="B9" s="215" t="s">
        <v>68</v>
      </c>
      <c r="C9" s="216"/>
      <c r="D9" s="216"/>
      <c r="E9" s="216"/>
      <c r="F9" s="217"/>
    </row>
    <row r="10" spans="2:6">
      <c r="B10" s="218" t="s">
        <v>70</v>
      </c>
      <c r="C10" s="219"/>
      <c r="D10" s="219"/>
      <c r="E10" s="219"/>
      <c r="F10" s="220"/>
    </row>
    <row r="11" spans="2:6">
      <c r="B11" s="218" t="s">
        <v>71</v>
      </c>
      <c r="C11" s="219"/>
      <c r="D11" s="219"/>
      <c r="E11" s="219"/>
      <c r="F11" s="220"/>
    </row>
    <row r="12" spans="2:6">
      <c r="B12" s="218" t="s">
        <v>72</v>
      </c>
      <c r="C12" s="219"/>
      <c r="D12" s="219"/>
      <c r="E12" s="219"/>
      <c r="F12" s="220"/>
    </row>
    <row r="13" spans="2:6">
      <c r="B13" s="218" t="s">
        <v>73</v>
      </c>
      <c r="C13" s="219"/>
      <c r="D13" s="219"/>
      <c r="E13" s="219"/>
      <c r="F13" s="220"/>
    </row>
    <row r="14" spans="2:6">
      <c r="B14" s="218" t="s">
        <v>74</v>
      </c>
      <c r="C14" s="219"/>
      <c r="D14" s="219"/>
      <c r="E14" s="219"/>
      <c r="F14" s="220"/>
    </row>
    <row r="15" spans="2:6">
      <c r="B15" s="218" t="s">
        <v>75</v>
      </c>
      <c r="C15" s="219"/>
      <c r="D15" s="219"/>
      <c r="E15" s="219"/>
      <c r="F15" s="220"/>
    </row>
    <row r="16" spans="2:6">
      <c r="B16" s="218" t="s">
        <v>76</v>
      </c>
      <c r="C16" s="219"/>
      <c r="D16" s="219"/>
      <c r="E16" s="219"/>
      <c r="F16" s="220"/>
    </row>
    <row r="17" spans="2:6">
      <c r="B17" s="218" t="s">
        <v>77</v>
      </c>
      <c r="C17" s="219"/>
      <c r="D17" s="219"/>
      <c r="E17" s="219"/>
      <c r="F17" s="220"/>
    </row>
    <row r="18" spans="2:6">
      <c r="B18" s="218" t="s">
        <v>78</v>
      </c>
      <c r="C18" s="219"/>
      <c r="D18" s="219"/>
      <c r="E18" s="219"/>
      <c r="F18" s="220"/>
    </row>
    <row r="19" spans="2:6">
      <c r="B19" s="218" t="s">
        <v>79</v>
      </c>
      <c r="C19" s="219"/>
      <c r="D19" s="219"/>
      <c r="E19" s="219"/>
      <c r="F19" s="220"/>
    </row>
    <row r="20" spans="2:6">
      <c r="B20" s="218" t="s">
        <v>80</v>
      </c>
      <c r="C20" s="219"/>
      <c r="D20" s="219"/>
      <c r="E20" s="219"/>
      <c r="F20" s="220"/>
    </row>
    <row r="21" spans="2:6">
      <c r="B21" s="218" t="s">
        <v>81</v>
      </c>
      <c r="C21" s="219"/>
      <c r="D21" s="219"/>
      <c r="E21" s="219"/>
      <c r="F21" s="220"/>
    </row>
    <row r="22" spans="2:6">
      <c r="B22" s="218" t="s">
        <v>82</v>
      </c>
      <c r="C22" s="219"/>
      <c r="D22" s="219"/>
      <c r="E22" s="219"/>
      <c r="F22" s="220"/>
    </row>
    <row r="23" spans="2:6">
      <c r="B23" s="218" t="s">
        <v>83</v>
      </c>
      <c r="C23" s="219"/>
      <c r="D23" s="219"/>
      <c r="E23" s="219"/>
      <c r="F23" s="220"/>
    </row>
    <row r="24" spans="2:6">
      <c r="B24" s="221" t="s">
        <v>98</v>
      </c>
      <c r="C24" s="219"/>
      <c r="D24" s="219"/>
      <c r="E24" s="219"/>
      <c r="F24" s="220"/>
    </row>
    <row r="25" spans="2:6">
      <c r="B25" s="218" t="s">
        <v>84</v>
      </c>
      <c r="C25" s="219"/>
      <c r="D25" s="219"/>
      <c r="E25" s="219"/>
      <c r="F25" s="220"/>
    </row>
    <row r="26" spans="2:6">
      <c r="B26" s="218" t="s">
        <v>85</v>
      </c>
      <c r="C26" s="219"/>
      <c r="D26" s="219"/>
      <c r="E26" s="219"/>
      <c r="F26" s="220"/>
    </row>
    <row r="27" spans="2:6">
      <c r="B27" s="218" t="s">
        <v>86</v>
      </c>
      <c r="C27" s="219"/>
      <c r="D27" s="219"/>
      <c r="E27" s="219"/>
      <c r="F27" s="220"/>
    </row>
    <row r="28" spans="2:6">
      <c r="B28" s="218" t="s">
        <v>87</v>
      </c>
      <c r="C28" s="219"/>
      <c r="D28" s="219"/>
      <c r="E28" s="219"/>
      <c r="F28" s="220"/>
    </row>
    <row r="29" spans="2:6">
      <c r="B29" s="218" t="s">
        <v>88</v>
      </c>
      <c r="C29" s="219"/>
      <c r="D29" s="219"/>
      <c r="E29" s="219"/>
      <c r="F29" s="220"/>
    </row>
    <row r="30" spans="2:6">
      <c r="B30" s="218" t="s">
        <v>89</v>
      </c>
      <c r="C30" s="219"/>
      <c r="D30" s="219"/>
      <c r="E30" s="219"/>
      <c r="F30" s="220"/>
    </row>
    <row r="31" spans="2:6">
      <c r="B31" s="218" t="s">
        <v>90</v>
      </c>
      <c r="C31" s="219"/>
      <c r="D31" s="219"/>
      <c r="E31" s="219"/>
      <c r="F31" s="220"/>
    </row>
    <row r="32" spans="2:6">
      <c r="B32" s="218" t="s">
        <v>91</v>
      </c>
      <c r="C32" s="219"/>
      <c r="D32" s="219"/>
      <c r="E32" s="219"/>
      <c r="F32" s="220"/>
    </row>
    <row r="33" spans="2:6">
      <c r="B33" s="218" t="s">
        <v>92</v>
      </c>
      <c r="C33" s="219"/>
      <c r="D33" s="219"/>
      <c r="E33" s="219">
        <v>3</v>
      </c>
      <c r="F33" s="220"/>
    </row>
    <row r="34" spans="2:6" ht="15.75" thickBot="1">
      <c r="B34" s="86" t="s">
        <v>93</v>
      </c>
      <c r="C34" s="87"/>
      <c r="D34" s="87"/>
      <c r="E34" s="87"/>
      <c r="F34" s="88"/>
    </row>
    <row r="35" spans="2:6">
      <c r="B35" s="530" t="s">
        <v>247</v>
      </c>
      <c r="C35" s="531"/>
      <c r="D35" s="532">
        <v>51</v>
      </c>
      <c r="E35" s="531">
        <v>3</v>
      </c>
      <c r="F35" s="533"/>
    </row>
    <row r="36" spans="2:6">
      <c r="B36" s="204">
        <v>2016</v>
      </c>
      <c r="C36" s="223" t="s">
        <v>69</v>
      </c>
      <c r="D36" s="224">
        <v>42</v>
      </c>
      <c r="E36" s="223" t="s">
        <v>69</v>
      </c>
      <c r="F36" s="225" t="s">
        <v>69</v>
      </c>
    </row>
    <row r="37" spans="2:6">
      <c r="B37" s="204">
        <v>2015</v>
      </c>
      <c r="C37" s="223" t="s">
        <v>69</v>
      </c>
      <c r="D37" s="223">
        <v>26</v>
      </c>
      <c r="E37" s="223">
        <v>3</v>
      </c>
      <c r="F37" s="225">
        <v>29</v>
      </c>
    </row>
    <row r="38" spans="2:6">
      <c r="B38" s="204">
        <v>2014</v>
      </c>
      <c r="C38" s="223" t="s">
        <v>69</v>
      </c>
      <c r="D38" s="223">
        <v>0</v>
      </c>
      <c r="E38" s="223">
        <v>2</v>
      </c>
      <c r="F38" s="225">
        <f>SUM(D38:E38)</f>
        <v>2</v>
      </c>
    </row>
    <row r="39" spans="2:6" ht="15.75" thickBot="1">
      <c r="B39" s="211">
        <v>2013</v>
      </c>
      <c r="C39" s="226" t="s">
        <v>69</v>
      </c>
      <c r="D39" s="226">
        <v>31</v>
      </c>
      <c r="E39" s="226">
        <v>0</v>
      </c>
      <c r="F39" s="227">
        <f>SUM(D39:E39)</f>
        <v>31</v>
      </c>
    </row>
    <row r="40" spans="2:6" ht="15.75" thickTop="1">
      <c r="B40" s="605" t="s">
        <v>240</v>
      </c>
      <c r="C40" s="606"/>
      <c r="D40" s="606"/>
      <c r="E40" s="606"/>
      <c r="F40" s="606"/>
    </row>
  </sheetData>
  <mergeCells count="9">
    <mergeCell ref="B40:F40"/>
    <mergeCell ref="B1:F1"/>
    <mergeCell ref="B2:F2"/>
    <mergeCell ref="B3:F3"/>
    <mergeCell ref="B5:B7"/>
    <mergeCell ref="C5:C7"/>
    <mergeCell ref="D5:D7"/>
    <mergeCell ref="E5:E7"/>
    <mergeCell ref="F5:F7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B1:F38"/>
  <sheetViews>
    <sheetView workbookViewId="0">
      <selection activeCell="E13" sqref="E13"/>
    </sheetView>
  </sheetViews>
  <sheetFormatPr defaultRowHeight="15"/>
  <cols>
    <col min="2" max="2" width="19.85546875" customWidth="1"/>
    <col min="3" max="3" width="11.140625" customWidth="1"/>
    <col min="4" max="4" width="11.85546875" customWidth="1"/>
    <col min="5" max="5" width="21.5703125" customWidth="1"/>
    <col min="6" max="6" width="12.140625" customWidth="1"/>
  </cols>
  <sheetData>
    <row r="1" spans="2:6">
      <c r="B1" s="549" t="s">
        <v>215</v>
      </c>
      <c r="C1" s="549"/>
      <c r="D1" s="549"/>
      <c r="E1" s="549"/>
      <c r="F1" s="549"/>
    </row>
    <row r="2" spans="2:6">
      <c r="B2" s="550" t="s">
        <v>253</v>
      </c>
      <c r="C2" s="550"/>
      <c r="D2" s="550"/>
      <c r="E2" s="550"/>
      <c r="F2" s="550"/>
    </row>
    <row r="3" spans="2:6" ht="15.75" thickBot="1">
      <c r="B3" s="31"/>
      <c r="C3" s="5"/>
      <c r="D3" s="5"/>
      <c r="E3" s="5"/>
      <c r="F3" s="5"/>
    </row>
    <row r="4" spans="2:6" ht="15.75" thickTop="1">
      <c r="B4" s="618" t="s">
        <v>62</v>
      </c>
      <c r="C4" s="620" t="s">
        <v>99</v>
      </c>
      <c r="D4" s="620" t="s">
        <v>100</v>
      </c>
      <c r="E4" s="620" t="s">
        <v>101</v>
      </c>
      <c r="F4" s="622" t="s">
        <v>102</v>
      </c>
    </row>
    <row r="5" spans="2:6" ht="15.75" thickBot="1">
      <c r="B5" s="619"/>
      <c r="C5" s="621"/>
      <c r="D5" s="621"/>
      <c r="E5" s="621"/>
      <c r="F5" s="623"/>
    </row>
    <row r="6" spans="2:6" ht="15.75" thickBot="1">
      <c r="B6" s="427" t="s">
        <v>111</v>
      </c>
      <c r="C6" s="428">
        <f t="shared" ref="C6" si="0">B6-1</f>
        <v>-2</v>
      </c>
      <c r="D6" s="428">
        <f t="shared" ref="D6" si="1">C6-1</f>
        <v>-3</v>
      </c>
      <c r="E6" s="428">
        <f t="shared" ref="E6" si="2">D6-1</f>
        <v>-4</v>
      </c>
      <c r="F6" s="429">
        <f t="shared" ref="F6" si="3">E6-1</f>
        <v>-5</v>
      </c>
    </row>
    <row r="7" spans="2:6">
      <c r="B7" s="42" t="s">
        <v>68</v>
      </c>
      <c r="C7" s="43"/>
      <c r="D7" s="43"/>
      <c r="E7" s="43"/>
      <c r="F7" s="44"/>
    </row>
    <row r="8" spans="2:6">
      <c r="B8" s="26" t="s">
        <v>70</v>
      </c>
      <c r="C8" s="27"/>
      <c r="D8" s="27"/>
      <c r="E8" s="27"/>
      <c r="F8" s="41"/>
    </row>
    <row r="9" spans="2:6">
      <c r="B9" s="26" t="s">
        <v>71</v>
      </c>
      <c r="C9" s="27"/>
      <c r="D9" s="27"/>
      <c r="E9" s="27"/>
      <c r="F9" s="41"/>
    </row>
    <row r="10" spans="2:6">
      <c r="B10" s="26" t="s">
        <v>72</v>
      </c>
      <c r="C10" s="27"/>
      <c r="D10" s="27"/>
      <c r="E10" s="27"/>
      <c r="F10" s="41"/>
    </row>
    <row r="11" spans="2:6">
      <c r="B11" s="26" t="s">
        <v>73</v>
      </c>
      <c r="C11" s="27"/>
      <c r="D11" s="27">
        <v>1</v>
      </c>
      <c r="E11" s="27"/>
      <c r="F11" s="41"/>
    </row>
    <row r="12" spans="2:6">
      <c r="B12" s="26" t="s">
        <v>74</v>
      </c>
      <c r="C12" s="27"/>
      <c r="D12" s="27"/>
      <c r="E12" s="27"/>
      <c r="F12" s="41"/>
    </row>
    <row r="13" spans="2:6">
      <c r="B13" s="26" t="s">
        <v>75</v>
      </c>
      <c r="C13" s="27"/>
      <c r="D13" s="27"/>
      <c r="E13" s="27"/>
      <c r="F13" s="41"/>
    </row>
    <row r="14" spans="2:6">
      <c r="B14" s="26" t="s">
        <v>76</v>
      </c>
      <c r="C14" s="27"/>
      <c r="D14" s="27"/>
      <c r="E14" s="27"/>
      <c r="F14" s="41"/>
    </row>
    <row r="15" spans="2:6">
      <c r="B15" s="26" t="s">
        <v>77</v>
      </c>
      <c r="C15" s="27"/>
      <c r="D15" s="27"/>
      <c r="E15" s="27"/>
      <c r="F15" s="41"/>
    </row>
    <row r="16" spans="2:6">
      <c r="B16" s="26" t="s">
        <v>78</v>
      </c>
      <c r="C16" s="27"/>
      <c r="D16" s="27"/>
      <c r="E16" s="27"/>
      <c r="F16" s="41"/>
    </row>
    <row r="17" spans="2:6">
      <c r="B17" s="26" t="s">
        <v>79</v>
      </c>
      <c r="C17" s="27"/>
      <c r="D17" s="27"/>
      <c r="E17" s="27"/>
      <c r="F17" s="41"/>
    </row>
    <row r="18" spans="2:6">
      <c r="B18" s="26" t="s">
        <v>80</v>
      </c>
      <c r="C18" s="27"/>
      <c r="D18" s="27"/>
      <c r="E18" s="27"/>
      <c r="F18" s="41"/>
    </row>
    <row r="19" spans="2:6">
      <c r="B19" s="26" t="s">
        <v>81</v>
      </c>
      <c r="C19" s="27"/>
      <c r="D19" s="27"/>
      <c r="E19" s="27"/>
      <c r="F19" s="41"/>
    </row>
    <row r="20" spans="2:6">
      <c r="B20" s="26" t="s">
        <v>82</v>
      </c>
      <c r="C20" s="27"/>
      <c r="D20" s="27">
        <v>2</v>
      </c>
      <c r="E20" s="27"/>
      <c r="F20" s="41"/>
    </row>
    <row r="21" spans="2:6">
      <c r="B21" s="26" t="s">
        <v>83</v>
      </c>
      <c r="C21" s="27"/>
      <c r="D21" s="27"/>
      <c r="E21" s="27"/>
      <c r="F21" s="41"/>
    </row>
    <row r="22" spans="2:6">
      <c r="B22" s="28" t="s">
        <v>98</v>
      </c>
      <c r="C22" s="27"/>
      <c r="D22" s="27"/>
      <c r="E22" s="27"/>
      <c r="F22" s="41"/>
    </row>
    <row r="23" spans="2:6">
      <c r="B23" s="26" t="s">
        <v>84</v>
      </c>
      <c r="C23" s="27"/>
      <c r="D23" s="27"/>
      <c r="E23" s="27"/>
      <c r="F23" s="41"/>
    </row>
    <row r="24" spans="2:6">
      <c r="B24" s="26" t="s">
        <v>85</v>
      </c>
      <c r="C24" s="27"/>
      <c r="D24" s="27">
        <v>1</v>
      </c>
      <c r="E24" s="27"/>
      <c r="F24" s="41"/>
    </row>
    <row r="25" spans="2:6">
      <c r="B25" s="26" t="s">
        <v>86</v>
      </c>
      <c r="C25" s="27"/>
      <c r="D25" s="27"/>
      <c r="E25" s="27"/>
      <c r="F25" s="41"/>
    </row>
    <row r="26" spans="2:6">
      <c r="B26" s="26" t="s">
        <v>87</v>
      </c>
      <c r="C26" s="27"/>
      <c r="D26" s="27"/>
      <c r="E26" s="27"/>
      <c r="F26" s="41"/>
    </row>
    <row r="27" spans="2:6">
      <c r="B27" s="26" t="s">
        <v>88</v>
      </c>
      <c r="C27" s="27"/>
      <c r="D27" s="27"/>
      <c r="E27" s="27"/>
      <c r="F27" s="41"/>
    </row>
    <row r="28" spans="2:6">
      <c r="B28" s="26" t="s">
        <v>89</v>
      </c>
      <c r="C28" s="27"/>
      <c r="D28" s="27">
        <v>1</v>
      </c>
      <c r="E28" s="27"/>
      <c r="F28" s="41"/>
    </row>
    <row r="29" spans="2:6">
      <c r="B29" s="26" t="s">
        <v>90</v>
      </c>
      <c r="C29" s="27"/>
      <c r="D29" s="27"/>
      <c r="E29" s="27"/>
      <c r="F29" s="41"/>
    </row>
    <row r="30" spans="2:6">
      <c r="B30" s="26" t="s">
        <v>91</v>
      </c>
      <c r="C30" s="27">
        <v>1</v>
      </c>
      <c r="D30" s="27">
        <v>1</v>
      </c>
      <c r="E30" s="27">
        <v>1</v>
      </c>
      <c r="F30" s="41">
        <v>1</v>
      </c>
    </row>
    <row r="31" spans="2:6">
      <c r="B31" s="26" t="s">
        <v>92</v>
      </c>
      <c r="C31" s="27">
        <v>1</v>
      </c>
      <c r="D31" s="27"/>
      <c r="E31" s="27"/>
      <c r="F31" s="41"/>
    </row>
    <row r="32" spans="2:6" ht="15.75" thickBot="1">
      <c r="B32" s="29" t="s">
        <v>93</v>
      </c>
      <c r="C32" s="30"/>
      <c r="D32" s="30">
        <v>3</v>
      </c>
      <c r="E32" s="30"/>
      <c r="F32" s="45"/>
    </row>
    <row r="33" spans="2:6">
      <c r="B33" s="424" t="s">
        <v>247</v>
      </c>
      <c r="C33" s="425">
        <v>2</v>
      </c>
      <c r="D33" s="425">
        <v>9</v>
      </c>
      <c r="E33" s="425">
        <v>1</v>
      </c>
      <c r="F33" s="426">
        <v>1</v>
      </c>
    </row>
    <row r="34" spans="2:6">
      <c r="B34" s="204">
        <v>2016</v>
      </c>
      <c r="C34" s="228">
        <v>2</v>
      </c>
      <c r="D34" s="228">
        <v>9</v>
      </c>
      <c r="E34" s="228">
        <v>1</v>
      </c>
      <c r="F34" s="229">
        <v>1</v>
      </c>
    </row>
    <row r="35" spans="2:6">
      <c r="B35" s="204">
        <v>2015</v>
      </c>
      <c r="C35" s="228">
        <v>1</v>
      </c>
      <c r="D35" s="228">
        <v>8</v>
      </c>
      <c r="E35" s="228">
        <v>1</v>
      </c>
      <c r="F35" s="229">
        <v>1</v>
      </c>
    </row>
    <row r="36" spans="2:6">
      <c r="B36" s="204">
        <v>2014</v>
      </c>
      <c r="C36" s="228">
        <v>1</v>
      </c>
      <c r="D36" s="228">
        <v>8</v>
      </c>
      <c r="E36" s="228">
        <v>1</v>
      </c>
      <c r="F36" s="229">
        <v>1</v>
      </c>
    </row>
    <row r="37" spans="2:6" ht="15.75" thickBot="1">
      <c r="B37" s="230">
        <v>2013</v>
      </c>
      <c r="C37" s="231">
        <v>1</v>
      </c>
      <c r="D37" s="231">
        <v>8</v>
      </c>
      <c r="E37" s="231">
        <v>1</v>
      </c>
      <c r="F37" s="232">
        <v>1</v>
      </c>
    </row>
    <row r="38" spans="2:6" ht="15.75" thickTop="1">
      <c r="B38" s="616" t="s">
        <v>240</v>
      </c>
      <c r="C38" s="617"/>
      <c r="D38" s="617"/>
      <c r="E38" s="617"/>
      <c r="F38" s="617"/>
    </row>
  </sheetData>
  <mergeCells count="8">
    <mergeCell ref="B38:F38"/>
    <mergeCell ref="B1:F1"/>
    <mergeCell ref="B2:F2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70C0"/>
  </sheetPr>
  <dimension ref="B1:F39"/>
  <sheetViews>
    <sheetView topLeftCell="A13" workbookViewId="0">
      <selection activeCell="F34" sqref="F34"/>
    </sheetView>
  </sheetViews>
  <sheetFormatPr defaultRowHeight="15"/>
  <cols>
    <col min="2" max="2" width="24" customWidth="1"/>
    <col min="3" max="3" width="13.85546875" customWidth="1"/>
    <col min="4" max="4" width="15.85546875" customWidth="1"/>
    <col min="5" max="5" width="18.28515625" customWidth="1"/>
    <col min="6" max="6" width="14.5703125" customWidth="1"/>
  </cols>
  <sheetData>
    <row r="1" spans="2:6">
      <c r="B1" s="549" t="s">
        <v>216</v>
      </c>
      <c r="C1" s="549"/>
      <c r="D1" s="549"/>
      <c r="E1" s="549"/>
      <c r="F1" s="549"/>
    </row>
    <row r="2" spans="2:6">
      <c r="B2" s="550" t="s">
        <v>254</v>
      </c>
      <c r="C2" s="550"/>
      <c r="D2" s="550"/>
      <c r="E2" s="550"/>
      <c r="F2" s="550"/>
    </row>
    <row r="3" spans="2:6" ht="15.75" thickBot="1">
      <c r="B3" s="31"/>
      <c r="C3" s="5"/>
      <c r="D3" s="5"/>
      <c r="E3" s="5"/>
      <c r="F3" s="5"/>
    </row>
    <row r="4" spans="2:6" ht="15.75" thickTop="1">
      <c r="B4" s="607" t="s">
        <v>62</v>
      </c>
      <c r="C4" s="610" t="s">
        <v>103</v>
      </c>
      <c r="D4" s="610" t="s">
        <v>104</v>
      </c>
      <c r="E4" s="610" t="s">
        <v>54</v>
      </c>
      <c r="F4" s="613" t="s">
        <v>105</v>
      </c>
    </row>
    <row r="5" spans="2:6">
      <c r="B5" s="608"/>
      <c r="C5" s="611"/>
      <c r="D5" s="611"/>
      <c r="E5" s="611"/>
      <c r="F5" s="614"/>
    </row>
    <row r="6" spans="2:6" ht="15.75" thickBot="1">
      <c r="B6" s="609"/>
      <c r="C6" s="612"/>
      <c r="D6" s="612"/>
      <c r="E6" s="612"/>
      <c r="F6" s="615"/>
    </row>
    <row r="7" spans="2:6" ht="15.75" thickBot="1">
      <c r="B7" s="436" t="s">
        <v>111</v>
      </c>
      <c r="C7" s="437">
        <f t="shared" ref="C7" si="0">B7-1</f>
        <v>-2</v>
      </c>
      <c r="D7" s="437">
        <f t="shared" ref="D7" si="1">C7-1</f>
        <v>-3</v>
      </c>
      <c r="E7" s="437">
        <f t="shared" ref="E7" si="2">D7-1</f>
        <v>-4</v>
      </c>
      <c r="F7" s="438">
        <f t="shared" ref="F7" si="3">E7-1</f>
        <v>-5</v>
      </c>
    </row>
    <row r="8" spans="2:6">
      <c r="B8" s="39" t="s">
        <v>68</v>
      </c>
      <c r="C8" s="33">
        <v>2</v>
      </c>
      <c r="D8" s="33">
        <v>2</v>
      </c>
      <c r="E8" s="33">
        <v>3</v>
      </c>
      <c r="F8" s="34">
        <v>66</v>
      </c>
    </row>
    <row r="9" spans="2:6">
      <c r="B9" s="32" t="s">
        <v>70</v>
      </c>
      <c r="C9" s="24">
        <v>1</v>
      </c>
      <c r="D9" s="24">
        <v>1</v>
      </c>
      <c r="E9" s="24">
        <v>3</v>
      </c>
      <c r="F9" s="25">
        <v>95</v>
      </c>
    </row>
    <row r="10" spans="2:6">
      <c r="B10" s="32" t="s">
        <v>71</v>
      </c>
      <c r="C10" s="24">
        <v>1</v>
      </c>
      <c r="D10" s="24">
        <v>1</v>
      </c>
      <c r="E10" s="24">
        <v>3</v>
      </c>
      <c r="F10" s="25">
        <v>89</v>
      </c>
    </row>
    <row r="11" spans="2:6">
      <c r="B11" s="32" t="s">
        <v>72</v>
      </c>
      <c r="C11" s="24">
        <v>1</v>
      </c>
      <c r="D11" s="24">
        <v>1</v>
      </c>
      <c r="E11" s="24">
        <v>6</v>
      </c>
      <c r="F11" s="25">
        <v>102</v>
      </c>
    </row>
    <row r="12" spans="2:6">
      <c r="B12" s="32" t="s">
        <v>73</v>
      </c>
      <c r="C12" s="24">
        <v>2</v>
      </c>
      <c r="D12" s="24">
        <v>2</v>
      </c>
      <c r="E12" s="24">
        <v>4</v>
      </c>
      <c r="F12" s="25">
        <v>117</v>
      </c>
    </row>
    <row r="13" spans="2:6">
      <c r="B13" s="32" t="s">
        <v>74</v>
      </c>
      <c r="C13" s="24">
        <v>2</v>
      </c>
      <c r="D13" s="24">
        <v>2</v>
      </c>
      <c r="E13" s="24">
        <v>4</v>
      </c>
      <c r="F13" s="25">
        <v>111</v>
      </c>
    </row>
    <row r="14" spans="2:6">
      <c r="B14" s="32" t="s">
        <v>75</v>
      </c>
      <c r="C14" s="24">
        <v>1</v>
      </c>
      <c r="D14" s="24">
        <v>1</v>
      </c>
      <c r="E14" s="24">
        <v>2</v>
      </c>
      <c r="F14" s="25">
        <v>75</v>
      </c>
    </row>
    <row r="15" spans="2:6">
      <c r="B15" s="32" t="s">
        <v>76</v>
      </c>
      <c r="C15" s="24">
        <v>1</v>
      </c>
      <c r="D15" s="24">
        <v>1</v>
      </c>
      <c r="E15" s="24">
        <v>1</v>
      </c>
      <c r="F15" s="25">
        <v>55</v>
      </c>
    </row>
    <row r="16" spans="2:6">
      <c r="B16" s="32" t="s">
        <v>77</v>
      </c>
      <c r="C16" s="24">
        <v>2</v>
      </c>
      <c r="D16" s="24">
        <v>2</v>
      </c>
      <c r="E16" s="24">
        <v>2</v>
      </c>
      <c r="F16" s="25">
        <v>103</v>
      </c>
    </row>
    <row r="17" spans="2:6">
      <c r="B17" s="32" t="s">
        <v>78</v>
      </c>
      <c r="C17" s="24">
        <v>1</v>
      </c>
      <c r="D17" s="24">
        <v>1</v>
      </c>
      <c r="E17" s="24">
        <v>4</v>
      </c>
      <c r="F17" s="25">
        <v>84</v>
      </c>
    </row>
    <row r="18" spans="2:6">
      <c r="B18" s="32" t="s">
        <v>79</v>
      </c>
      <c r="C18" s="24">
        <v>1</v>
      </c>
      <c r="D18" s="24">
        <v>1</v>
      </c>
      <c r="E18" s="24">
        <v>3</v>
      </c>
      <c r="F18" s="25">
        <v>81</v>
      </c>
    </row>
    <row r="19" spans="2:6">
      <c r="B19" s="32" t="s">
        <v>80</v>
      </c>
      <c r="C19" s="24">
        <v>1</v>
      </c>
      <c r="D19" s="24">
        <v>1</v>
      </c>
      <c r="E19" s="24">
        <v>3</v>
      </c>
      <c r="F19" s="25">
        <v>70</v>
      </c>
    </row>
    <row r="20" spans="2:6">
      <c r="B20" s="32" t="s">
        <v>81</v>
      </c>
      <c r="C20" s="24">
        <v>2</v>
      </c>
      <c r="D20" s="24">
        <v>2</v>
      </c>
      <c r="E20" s="24">
        <v>4</v>
      </c>
      <c r="F20" s="25">
        <v>96</v>
      </c>
    </row>
    <row r="21" spans="2:6">
      <c r="B21" s="32" t="s">
        <v>82</v>
      </c>
      <c r="C21" s="24">
        <v>1</v>
      </c>
      <c r="D21" s="24">
        <v>1</v>
      </c>
      <c r="E21" s="24">
        <v>4</v>
      </c>
      <c r="F21" s="25">
        <v>74</v>
      </c>
    </row>
    <row r="22" spans="2:6">
      <c r="B22" s="32" t="s">
        <v>83</v>
      </c>
      <c r="C22" s="24">
        <v>1</v>
      </c>
      <c r="D22" s="24">
        <v>1</v>
      </c>
      <c r="E22" s="24">
        <v>3</v>
      </c>
      <c r="F22" s="25">
        <v>92</v>
      </c>
    </row>
    <row r="23" spans="2:6">
      <c r="B23" s="38" t="s">
        <v>98</v>
      </c>
      <c r="C23" s="24">
        <v>1</v>
      </c>
      <c r="D23" s="24">
        <v>1</v>
      </c>
      <c r="E23" s="24">
        <v>3</v>
      </c>
      <c r="F23" s="25">
        <v>105</v>
      </c>
    </row>
    <row r="24" spans="2:6">
      <c r="B24" s="32" t="s">
        <v>84</v>
      </c>
      <c r="C24" s="24">
        <v>2</v>
      </c>
      <c r="D24" s="24">
        <v>2</v>
      </c>
      <c r="E24" s="24">
        <v>6</v>
      </c>
      <c r="F24" s="25">
        <v>99</v>
      </c>
    </row>
    <row r="25" spans="2:6">
      <c r="B25" s="32" t="s">
        <v>85</v>
      </c>
      <c r="C25" s="24">
        <v>1</v>
      </c>
      <c r="D25" s="24">
        <v>1</v>
      </c>
      <c r="E25" s="24">
        <v>2</v>
      </c>
      <c r="F25" s="25">
        <v>89</v>
      </c>
    </row>
    <row r="26" spans="2:6">
      <c r="B26" s="32" t="s">
        <v>86</v>
      </c>
      <c r="C26" s="24">
        <v>1</v>
      </c>
      <c r="D26" s="24">
        <v>1</v>
      </c>
      <c r="E26" s="24">
        <v>4</v>
      </c>
      <c r="F26" s="25">
        <v>94</v>
      </c>
    </row>
    <row r="27" spans="2:6">
      <c r="B27" s="32" t="s">
        <v>87</v>
      </c>
      <c r="C27" s="24">
        <v>1</v>
      </c>
      <c r="D27" s="24">
        <v>1</v>
      </c>
      <c r="E27" s="24">
        <v>5</v>
      </c>
      <c r="F27" s="25">
        <v>98</v>
      </c>
    </row>
    <row r="28" spans="2:6">
      <c r="B28" s="32" t="s">
        <v>88</v>
      </c>
      <c r="C28" s="24">
        <v>2</v>
      </c>
      <c r="D28" s="24">
        <v>2</v>
      </c>
      <c r="E28" s="24">
        <v>4</v>
      </c>
      <c r="F28" s="25">
        <v>98</v>
      </c>
    </row>
    <row r="29" spans="2:6">
      <c r="B29" s="32" t="s">
        <v>89</v>
      </c>
      <c r="C29" s="24">
        <v>2</v>
      </c>
      <c r="D29" s="24">
        <v>2</v>
      </c>
      <c r="E29" s="24">
        <v>4</v>
      </c>
      <c r="F29" s="25">
        <v>97</v>
      </c>
    </row>
    <row r="30" spans="2:6">
      <c r="B30" s="32" t="s">
        <v>90</v>
      </c>
      <c r="C30" s="24">
        <v>1</v>
      </c>
      <c r="D30" s="24">
        <v>1</v>
      </c>
      <c r="E30" s="24">
        <v>3</v>
      </c>
      <c r="F30" s="25">
        <v>68</v>
      </c>
    </row>
    <row r="31" spans="2:6">
      <c r="B31" s="32" t="s">
        <v>91</v>
      </c>
      <c r="C31" s="24">
        <v>1</v>
      </c>
      <c r="D31" s="24">
        <v>1</v>
      </c>
      <c r="E31" s="24">
        <v>3</v>
      </c>
      <c r="F31" s="25">
        <v>78</v>
      </c>
    </row>
    <row r="32" spans="2:6">
      <c r="B32" s="32" t="s">
        <v>92</v>
      </c>
      <c r="C32" s="24">
        <v>1</v>
      </c>
      <c r="D32" s="24">
        <v>1</v>
      </c>
      <c r="E32" s="24" t="s">
        <v>69</v>
      </c>
      <c r="F32" s="25">
        <v>72</v>
      </c>
    </row>
    <row r="33" spans="2:6" ht="15.75" thickBot="1">
      <c r="B33" s="35" t="s">
        <v>93</v>
      </c>
      <c r="C33" s="36">
        <v>1</v>
      </c>
      <c r="D33" s="36">
        <v>1</v>
      </c>
      <c r="E33" s="40">
        <v>1</v>
      </c>
      <c r="F33" s="37">
        <v>60</v>
      </c>
    </row>
    <row r="34" spans="2:6">
      <c r="B34" s="424" t="s">
        <v>247</v>
      </c>
      <c r="C34" s="430">
        <f>SUM(C8:C33)</f>
        <v>34</v>
      </c>
      <c r="D34" s="430">
        <f>SUM(D8:D33)</f>
        <v>34</v>
      </c>
      <c r="E34" s="431">
        <f>SUM(E8:E33)</f>
        <v>84</v>
      </c>
      <c r="F34" s="432">
        <f>SUM(F8:F33)</f>
        <v>2268</v>
      </c>
    </row>
    <row r="35" spans="2:6">
      <c r="B35" s="204">
        <v>2016</v>
      </c>
      <c r="C35" s="433">
        <v>34</v>
      </c>
      <c r="D35" s="433">
        <v>34</v>
      </c>
      <c r="E35" s="434">
        <v>84</v>
      </c>
      <c r="F35" s="435">
        <v>2265</v>
      </c>
    </row>
    <row r="36" spans="2:6">
      <c r="B36" s="204">
        <v>2015</v>
      </c>
      <c r="C36" s="228">
        <v>34</v>
      </c>
      <c r="D36" s="228">
        <v>34</v>
      </c>
      <c r="E36" s="228">
        <v>86</v>
      </c>
      <c r="F36" s="233">
        <v>2250</v>
      </c>
    </row>
    <row r="37" spans="2:6">
      <c r="B37" s="204">
        <v>2014</v>
      </c>
      <c r="C37" s="228">
        <v>34</v>
      </c>
      <c r="D37" s="228">
        <v>34</v>
      </c>
      <c r="E37" s="228">
        <v>86</v>
      </c>
      <c r="F37" s="234">
        <v>2249</v>
      </c>
    </row>
    <row r="38" spans="2:6" ht="15.75" thickBot="1">
      <c r="B38" s="211">
        <v>2013</v>
      </c>
      <c r="C38" s="235">
        <v>34</v>
      </c>
      <c r="D38" s="235">
        <v>34</v>
      </c>
      <c r="E38" s="235">
        <v>86</v>
      </c>
      <c r="F38" s="236">
        <v>2249</v>
      </c>
    </row>
    <row r="39" spans="2:6" ht="15.75" thickTop="1">
      <c r="B39" s="605" t="s">
        <v>240</v>
      </c>
      <c r="C39" s="624"/>
      <c r="D39" s="624"/>
      <c r="E39" s="624"/>
      <c r="F39" s="624"/>
    </row>
  </sheetData>
  <mergeCells count="8">
    <mergeCell ref="B39:F39"/>
    <mergeCell ref="B1:F1"/>
    <mergeCell ref="B2:F2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B1:F40"/>
  <sheetViews>
    <sheetView workbookViewId="0">
      <selection activeCell="H8" sqref="H8"/>
    </sheetView>
  </sheetViews>
  <sheetFormatPr defaultRowHeight="15"/>
  <cols>
    <col min="1" max="1" width="9.42578125" customWidth="1"/>
    <col min="2" max="2" width="19.42578125" customWidth="1"/>
    <col min="3" max="3" width="16.85546875" customWidth="1"/>
    <col min="4" max="4" width="17.7109375" customWidth="1"/>
    <col min="5" max="5" width="18" customWidth="1"/>
    <col min="6" max="6" width="13.5703125" customWidth="1"/>
  </cols>
  <sheetData>
    <row r="1" spans="2:6">
      <c r="B1" s="627" t="s">
        <v>217</v>
      </c>
      <c r="C1" s="627"/>
      <c r="D1" s="627"/>
      <c r="E1" s="627"/>
      <c r="F1" s="627"/>
    </row>
    <row r="2" spans="2:6">
      <c r="B2" s="627" t="s">
        <v>236</v>
      </c>
      <c r="C2" s="627"/>
      <c r="D2" s="627"/>
      <c r="E2" s="627"/>
      <c r="F2" s="627"/>
    </row>
    <row r="3" spans="2:6">
      <c r="B3" s="627" t="s">
        <v>237</v>
      </c>
      <c r="C3" s="627"/>
      <c r="D3" s="627"/>
      <c r="E3" s="627"/>
      <c r="F3" s="627"/>
    </row>
    <row r="4" spans="2:6">
      <c r="B4" s="627" t="s">
        <v>251</v>
      </c>
      <c r="C4" s="627"/>
      <c r="D4" s="627"/>
      <c r="E4" s="627"/>
      <c r="F4" s="627"/>
    </row>
    <row r="5" spans="2:6" ht="15.75" thickBot="1">
      <c r="B5" s="1"/>
    </row>
    <row r="6" spans="2:6" ht="15.75" thickTop="1">
      <c r="B6" s="628" t="s">
        <v>62</v>
      </c>
      <c r="C6" s="630" t="s">
        <v>106</v>
      </c>
      <c r="D6" s="630" t="s">
        <v>107</v>
      </c>
      <c r="E6" s="630" t="s">
        <v>108</v>
      </c>
      <c r="F6" s="632" t="s">
        <v>109</v>
      </c>
    </row>
    <row r="7" spans="2:6" ht="15.75" thickBot="1">
      <c r="B7" s="629"/>
      <c r="C7" s="631"/>
      <c r="D7" s="631"/>
      <c r="E7" s="631"/>
      <c r="F7" s="633"/>
    </row>
    <row r="8" spans="2:6" ht="15.75" thickBot="1">
      <c r="B8" s="439" t="s">
        <v>111</v>
      </c>
      <c r="C8" s="440" t="s">
        <v>118</v>
      </c>
      <c r="D8" s="440" t="s">
        <v>119</v>
      </c>
      <c r="E8" s="440" t="s">
        <v>120</v>
      </c>
      <c r="F8" s="441" t="s">
        <v>112</v>
      </c>
    </row>
    <row r="9" spans="2:6">
      <c r="B9" s="194" t="s">
        <v>110</v>
      </c>
      <c r="C9" s="195">
        <v>8</v>
      </c>
      <c r="D9" s="195">
        <v>718</v>
      </c>
      <c r="E9" s="195">
        <v>711</v>
      </c>
      <c r="F9" s="196">
        <v>0</v>
      </c>
    </row>
    <row r="10" spans="2:6">
      <c r="B10" s="197" t="s">
        <v>70</v>
      </c>
      <c r="C10" s="198">
        <v>2</v>
      </c>
      <c r="D10" s="198">
        <v>421</v>
      </c>
      <c r="E10" s="198">
        <v>425</v>
      </c>
      <c r="F10" s="199">
        <v>1</v>
      </c>
    </row>
    <row r="11" spans="2:6">
      <c r="B11" s="197" t="s">
        <v>71</v>
      </c>
      <c r="C11" s="198">
        <v>7</v>
      </c>
      <c r="D11" s="198">
        <v>548</v>
      </c>
      <c r="E11" s="198">
        <v>542</v>
      </c>
      <c r="F11" s="200">
        <v>0</v>
      </c>
    </row>
    <row r="12" spans="2:6">
      <c r="B12" s="197" t="s">
        <v>72</v>
      </c>
      <c r="C12" s="198">
        <v>3</v>
      </c>
      <c r="D12" s="198">
        <v>796</v>
      </c>
      <c r="E12" s="198">
        <v>797</v>
      </c>
      <c r="F12" s="199">
        <v>1</v>
      </c>
    </row>
    <row r="13" spans="2:6">
      <c r="B13" s="197" t="s">
        <v>73</v>
      </c>
      <c r="C13" s="198">
        <v>4</v>
      </c>
      <c r="D13" s="198">
        <v>628</v>
      </c>
      <c r="E13" s="198">
        <v>629</v>
      </c>
      <c r="F13" s="199">
        <v>3</v>
      </c>
    </row>
    <row r="14" spans="2:6">
      <c r="B14" s="197" t="s">
        <v>74</v>
      </c>
      <c r="C14" s="198">
        <v>8</v>
      </c>
      <c r="D14" s="198">
        <v>1027</v>
      </c>
      <c r="E14" s="198">
        <v>1032</v>
      </c>
      <c r="F14" s="199">
        <v>2</v>
      </c>
    </row>
    <row r="15" spans="2:6">
      <c r="B15" s="197" t="s">
        <v>75</v>
      </c>
      <c r="C15" s="198">
        <v>2</v>
      </c>
      <c r="D15" s="198">
        <v>489</v>
      </c>
      <c r="E15" s="198">
        <v>489</v>
      </c>
      <c r="F15" s="199">
        <v>0</v>
      </c>
    </row>
    <row r="16" spans="2:6">
      <c r="B16" s="197" t="s">
        <v>76</v>
      </c>
      <c r="C16" s="198">
        <v>6</v>
      </c>
      <c r="D16" s="198">
        <v>255</v>
      </c>
      <c r="E16" s="198">
        <v>254</v>
      </c>
      <c r="F16" s="200">
        <v>0</v>
      </c>
    </row>
    <row r="17" spans="2:6">
      <c r="B17" s="197" t="s">
        <v>77</v>
      </c>
      <c r="C17" s="198">
        <v>8</v>
      </c>
      <c r="D17" s="198">
        <v>741</v>
      </c>
      <c r="E17" s="198">
        <v>737</v>
      </c>
      <c r="F17" s="200">
        <v>1</v>
      </c>
    </row>
    <row r="18" spans="2:6">
      <c r="B18" s="197" t="s">
        <v>78</v>
      </c>
      <c r="C18" s="198">
        <v>4</v>
      </c>
      <c r="D18" s="198">
        <v>490</v>
      </c>
      <c r="E18" s="198">
        <v>489</v>
      </c>
      <c r="F18" s="200">
        <v>0</v>
      </c>
    </row>
    <row r="19" spans="2:6">
      <c r="B19" s="197" t="s">
        <v>79</v>
      </c>
      <c r="C19" s="198">
        <v>5</v>
      </c>
      <c r="D19" s="198">
        <v>505</v>
      </c>
      <c r="E19" s="198">
        <v>507</v>
      </c>
      <c r="F19" s="200">
        <v>1</v>
      </c>
    </row>
    <row r="20" spans="2:6">
      <c r="B20" s="197" t="s">
        <v>80</v>
      </c>
      <c r="C20" s="198">
        <v>4</v>
      </c>
      <c r="D20" s="198">
        <v>613</v>
      </c>
      <c r="E20" s="198">
        <v>614</v>
      </c>
      <c r="F20" s="199">
        <v>0</v>
      </c>
    </row>
    <row r="21" spans="2:6">
      <c r="B21" s="197" t="s">
        <v>81</v>
      </c>
      <c r="C21" s="198">
        <v>10</v>
      </c>
      <c r="D21" s="198">
        <v>926</v>
      </c>
      <c r="E21" s="198">
        <v>926</v>
      </c>
      <c r="F21" s="199">
        <v>2</v>
      </c>
    </row>
    <row r="22" spans="2:6">
      <c r="B22" s="197" t="s">
        <v>82</v>
      </c>
      <c r="C22" s="198">
        <v>10</v>
      </c>
      <c r="D22" s="198">
        <v>548</v>
      </c>
      <c r="E22" s="198">
        <v>550</v>
      </c>
      <c r="F22" s="199">
        <v>0</v>
      </c>
    </row>
    <row r="23" spans="2:6">
      <c r="B23" s="197" t="s">
        <v>83</v>
      </c>
      <c r="C23" s="198">
        <v>7</v>
      </c>
      <c r="D23" s="198">
        <v>497</v>
      </c>
      <c r="E23" s="198">
        <v>619</v>
      </c>
      <c r="F23" s="200">
        <v>1</v>
      </c>
    </row>
    <row r="24" spans="2:6">
      <c r="B24" s="197" t="s">
        <v>98</v>
      </c>
      <c r="C24" s="198">
        <v>15</v>
      </c>
      <c r="D24" s="198">
        <v>684</v>
      </c>
      <c r="E24" s="198">
        <v>686</v>
      </c>
      <c r="F24" s="200">
        <v>0</v>
      </c>
    </row>
    <row r="25" spans="2:6">
      <c r="B25" s="197" t="s">
        <v>84</v>
      </c>
      <c r="C25" s="198">
        <v>9</v>
      </c>
      <c r="D25" s="198">
        <v>869</v>
      </c>
      <c r="E25" s="198">
        <v>866</v>
      </c>
      <c r="F25" s="199">
        <v>1</v>
      </c>
    </row>
    <row r="26" spans="2:6">
      <c r="B26" s="197" t="s">
        <v>85</v>
      </c>
      <c r="C26" s="198">
        <v>9</v>
      </c>
      <c r="D26" s="198">
        <v>477</v>
      </c>
      <c r="E26" s="198">
        <v>481</v>
      </c>
      <c r="F26" s="200">
        <v>1</v>
      </c>
    </row>
    <row r="27" spans="2:6">
      <c r="B27" s="197" t="s">
        <v>86</v>
      </c>
      <c r="C27" s="198">
        <v>3</v>
      </c>
      <c r="D27" s="198">
        <v>479</v>
      </c>
      <c r="E27" s="198">
        <v>477</v>
      </c>
      <c r="F27" s="200">
        <v>0</v>
      </c>
    </row>
    <row r="28" spans="2:6">
      <c r="B28" s="197" t="s">
        <v>87</v>
      </c>
      <c r="C28" s="198">
        <v>11</v>
      </c>
      <c r="D28" s="198">
        <v>574</v>
      </c>
      <c r="E28" s="198">
        <v>577</v>
      </c>
      <c r="F28" s="200">
        <v>2</v>
      </c>
    </row>
    <row r="29" spans="2:6">
      <c r="B29" s="197" t="s">
        <v>88</v>
      </c>
      <c r="C29" s="198">
        <v>3</v>
      </c>
      <c r="D29" s="198">
        <v>662</v>
      </c>
      <c r="E29" s="198">
        <v>662</v>
      </c>
      <c r="F29" s="200">
        <v>0</v>
      </c>
    </row>
    <row r="30" spans="2:6">
      <c r="B30" s="197" t="s">
        <v>89</v>
      </c>
      <c r="C30" s="198">
        <v>7</v>
      </c>
      <c r="D30" s="198">
        <v>804</v>
      </c>
      <c r="E30" s="198">
        <v>813</v>
      </c>
      <c r="F30" s="199">
        <v>0</v>
      </c>
    </row>
    <row r="31" spans="2:6">
      <c r="B31" s="197" t="s">
        <v>90</v>
      </c>
      <c r="C31" s="198">
        <v>6</v>
      </c>
      <c r="D31" s="198">
        <v>514</v>
      </c>
      <c r="E31" s="198">
        <v>510</v>
      </c>
      <c r="F31" s="199">
        <v>2</v>
      </c>
    </row>
    <row r="32" spans="2:6">
      <c r="B32" s="197" t="s">
        <v>91</v>
      </c>
      <c r="C32" s="198">
        <v>3</v>
      </c>
      <c r="D32" s="198">
        <v>617</v>
      </c>
      <c r="E32" s="198">
        <v>619</v>
      </c>
      <c r="F32" s="199">
        <v>0</v>
      </c>
    </row>
    <row r="33" spans="2:6">
      <c r="B33" s="197" t="s">
        <v>92</v>
      </c>
      <c r="C33" s="198">
        <v>3</v>
      </c>
      <c r="D33" s="198">
        <v>586</v>
      </c>
      <c r="E33" s="198">
        <v>582</v>
      </c>
      <c r="F33" s="199">
        <v>0</v>
      </c>
    </row>
    <row r="34" spans="2:6" ht="15.75" thickBot="1">
      <c r="B34" s="201" t="s">
        <v>93</v>
      </c>
      <c r="C34" s="202">
        <v>5</v>
      </c>
      <c r="D34" s="202">
        <v>495</v>
      </c>
      <c r="E34" s="202">
        <v>492</v>
      </c>
      <c r="F34" s="203">
        <v>0</v>
      </c>
    </row>
    <row r="35" spans="2:6">
      <c r="B35" s="206" t="s">
        <v>247</v>
      </c>
      <c r="C35" s="207">
        <f>SUM(C9:C34)</f>
        <v>162</v>
      </c>
      <c r="D35" s="207">
        <f>SUM(D9:D34)</f>
        <v>15963</v>
      </c>
      <c r="E35" s="207">
        <f>SUM(E9:E34)</f>
        <v>16086</v>
      </c>
      <c r="F35" s="208">
        <f>SUM(F9:F34)</f>
        <v>18</v>
      </c>
    </row>
    <row r="36" spans="2:6">
      <c r="B36" s="204">
        <v>2016</v>
      </c>
      <c r="C36" s="209">
        <v>194</v>
      </c>
      <c r="D36" s="209">
        <v>16077</v>
      </c>
      <c r="E36" s="209">
        <v>16068</v>
      </c>
      <c r="F36" s="210">
        <v>18</v>
      </c>
    </row>
    <row r="37" spans="2:6">
      <c r="B37" s="204">
        <v>2015</v>
      </c>
      <c r="C37" s="198">
        <v>220</v>
      </c>
      <c r="D37" s="198">
        <v>17002</v>
      </c>
      <c r="E37" s="198">
        <v>17021</v>
      </c>
      <c r="F37" s="199">
        <v>15</v>
      </c>
    </row>
    <row r="38" spans="2:6">
      <c r="B38" s="204">
        <v>2014</v>
      </c>
      <c r="C38" s="198">
        <v>191</v>
      </c>
      <c r="D38" s="205">
        <v>17286</v>
      </c>
      <c r="E38" s="205">
        <v>17361</v>
      </c>
      <c r="F38" s="199">
        <v>20</v>
      </c>
    </row>
    <row r="39" spans="2:6" ht="15.75" thickBot="1">
      <c r="B39" s="211">
        <v>2013</v>
      </c>
      <c r="C39" s="212">
        <v>150</v>
      </c>
      <c r="D39" s="213">
        <v>17734</v>
      </c>
      <c r="E39" s="213">
        <v>17768</v>
      </c>
      <c r="F39" s="214">
        <v>22</v>
      </c>
    </row>
    <row r="40" spans="2:6" ht="15.75" thickTop="1">
      <c r="B40" s="625" t="s">
        <v>240</v>
      </c>
      <c r="C40" s="626"/>
      <c r="D40" s="626"/>
      <c r="E40" s="626"/>
      <c r="F40" s="626"/>
    </row>
  </sheetData>
  <mergeCells count="10">
    <mergeCell ref="B40:F40"/>
    <mergeCell ref="B1:F1"/>
    <mergeCell ref="B2:F2"/>
    <mergeCell ref="B3:F3"/>
    <mergeCell ref="B4:F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2.9</vt:lpstr>
      <vt:lpstr>Tabel 2.10</vt:lpstr>
      <vt:lpstr>Tabel 2.11</vt:lpstr>
      <vt:lpstr>Tabel 2.12</vt:lpstr>
      <vt:lpstr>Tabel 2.13</vt:lpstr>
      <vt:lpstr>Tabel 2.14</vt:lpstr>
      <vt:lpstr>Tabel 2.15</vt:lpstr>
      <vt:lpstr>Tabel 2.16</vt:lpstr>
      <vt:lpstr>Tabel 2.17</vt:lpstr>
      <vt:lpstr>Tabel 2.18</vt:lpstr>
      <vt:lpstr>Tabel 2.19</vt:lpstr>
      <vt:lpstr>Tabel 2.20</vt:lpstr>
      <vt:lpstr>Tabel 2.21</vt:lpstr>
      <vt:lpstr>Tabel 2.22</vt:lpstr>
      <vt:lpstr>Tabel 2.23</vt:lpstr>
      <vt:lpstr>Tabel 2.24</vt:lpstr>
      <vt:lpstr>Tabel 2.25</vt:lpstr>
      <vt:lpstr>Tabel 2.26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cp:lastPrinted>2018-02-09T02:05:47Z</cp:lastPrinted>
  <dcterms:created xsi:type="dcterms:W3CDTF">2015-12-20T14:15:58Z</dcterms:created>
  <dcterms:modified xsi:type="dcterms:W3CDTF">2018-05-16T02:31:50Z</dcterms:modified>
</cp:coreProperties>
</file>