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6"/>
  </bookViews>
  <sheets>
    <sheet name="Tabel 6.1" sheetId="1" r:id="rId1"/>
    <sheet name="Tabel 6.2" sheetId="2" r:id="rId2"/>
    <sheet name="Tabel 6.3" sheetId="3" r:id="rId3"/>
    <sheet name="Tabel 6.4" sheetId="5" r:id="rId4"/>
    <sheet name="Tabel 6.5" sheetId="6" r:id="rId5"/>
    <sheet name="Tabel 6.6" sheetId="7" r:id="rId6"/>
    <sheet name="Tabel 6.7" sheetId="8" r:id="rId7"/>
    <sheet name="Tabel 6.8" sheetId="9" r:id="rId8"/>
    <sheet name="Tabel 6.9" sheetId="10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C33" i="5"/>
  <c r="D33"/>
  <c r="E33"/>
  <c r="F33"/>
  <c r="G33"/>
  <c r="H33"/>
  <c r="I33"/>
  <c r="E37" i="10"/>
  <c r="D37"/>
  <c r="C37"/>
  <c r="F35" i="3"/>
  <c r="C35"/>
  <c r="E9" i="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C34"/>
  <c r="D34"/>
  <c r="E34" s="1"/>
  <c r="E8"/>
  <c r="C34" i="8"/>
  <c r="D34"/>
  <c r="E34"/>
  <c r="F34"/>
  <c r="G33" i="7"/>
  <c r="C33"/>
  <c r="D33"/>
  <c r="E33"/>
  <c r="F33"/>
  <c r="H33"/>
  <c r="C34" i="6"/>
  <c r="D34"/>
  <c r="E34"/>
  <c r="F34"/>
  <c r="G34"/>
  <c r="H34"/>
  <c r="I34"/>
  <c r="J9"/>
  <c r="J10"/>
  <c r="J11"/>
  <c r="J12"/>
  <c r="J13"/>
  <c r="J15"/>
  <c r="J16"/>
  <c r="J17"/>
  <c r="J18"/>
  <c r="J20"/>
  <c r="J21"/>
  <c r="J22"/>
  <c r="J23"/>
  <c r="J24"/>
  <c r="J25"/>
  <c r="J26"/>
  <c r="J27"/>
  <c r="J28"/>
  <c r="J29"/>
  <c r="J30"/>
  <c r="J19"/>
  <c r="J14"/>
  <c r="J33"/>
  <c r="J32"/>
  <c r="J31"/>
  <c r="J8"/>
  <c r="G35" i="3"/>
  <c r="D35"/>
  <c r="E35"/>
  <c r="J34" i="6" l="1"/>
  <c r="H20" i="1"/>
  <c r="G20"/>
  <c r="J36" i="6"/>
  <c r="J37"/>
  <c r="J38"/>
  <c r="G37" i="1"/>
  <c r="G38" s="1"/>
  <c r="E37"/>
  <c r="E38" s="1"/>
  <c r="E19"/>
  <c r="H19" s="1"/>
  <c r="D18"/>
  <c r="E18" s="1"/>
  <c r="H17"/>
  <c r="H16"/>
  <c r="H18" l="1"/>
  <c r="K26" i="2" l="1"/>
  <c r="L26" s="1"/>
  <c r="G24" s="1"/>
  <c r="G25" s="1"/>
  <c r="E24" l="1"/>
  <c r="E25" s="1"/>
</calcChain>
</file>

<file path=xl/sharedStrings.xml><?xml version="1.0" encoding="utf-8"?>
<sst xmlns="http://schemas.openxmlformats.org/spreadsheetml/2006/main" count="362" uniqueCount="136">
  <si>
    <t>TABEL  9.2</t>
  </si>
  <si>
    <t>(BERDASARKAN PROYEKSI HASIL SP 2010)</t>
  </si>
  <si>
    <t>Jumlah RTS,  Raskin, Jamkesmas dan Jamkesda Menurut Kecamatan</t>
  </si>
  <si>
    <t>Kecamatan</t>
  </si>
  <si>
    <t>Jaminan Kesehatan</t>
  </si>
  <si>
    <t>Jumlah RTS</t>
  </si>
  <si>
    <t>Jamkesmas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</si>
  <si>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</si>
  <si>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</si>
  <si>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</si>
  <si>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</si>
  <si>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</si>
  <si>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</si>
  <si>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</si>
  <si>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</si>
  <si>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</si>
  <si>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</si>
  <si>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</si>
  <si>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</si>
  <si>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</si>
  <si>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</si>
  <si>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</si>
  <si>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</si>
  <si>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</si>
  <si>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</si>
  <si>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</si>
  <si>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</si>
  <si>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</si>
  <si>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</si>
  <si>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</si>
  <si>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</si>
  <si>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</si>
  <si>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</si>
  <si>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 P2LS,  Bagian Perekonomian Setda,  Bappeda dan Dinkes.</t>
  </si>
  <si>
    <t>Tahun</t>
  </si>
  <si>
    <t>Jumlah</t>
  </si>
  <si>
    <t xml:space="preserve">          Penderita Cacat Menurut Kecamatan dan Jenis</t>
  </si>
  <si>
    <t xml:space="preserve">Kecamatan </t>
  </si>
  <si>
    <t xml:space="preserve">Cacat Tubuh </t>
  </si>
  <si>
    <t xml:space="preserve">Cacat Netra </t>
  </si>
  <si>
    <t xml:space="preserve">Cacat Mental  </t>
  </si>
  <si>
    <t xml:space="preserve">Cacat Rungu dan Wicara </t>
  </si>
  <si>
    <t xml:space="preserve">Cacat Ganda </t>
  </si>
  <si>
    <t xml:space="preserve"> 01 Prambanan</t>
  </si>
  <si>
    <t>Penduduk Menurut Kecamatan dan Pemeluk Agama</t>
  </si>
  <si>
    <t xml:space="preserve">16 Juwiring </t>
  </si>
  <si>
    <t xml:space="preserve">Kecamatan  </t>
  </si>
  <si>
    <t xml:space="preserve">Masjid </t>
  </si>
  <si>
    <t xml:space="preserve">Surau </t>
  </si>
  <si>
    <t xml:space="preserve">Gereja Khatolik / Kapel </t>
  </si>
  <si>
    <t>Gereja Kristen Ptotestan</t>
  </si>
  <si>
    <t>Banyaknya Pondok Pesantren, Kyai, Ustad dan Santri Menurut Kecamatan</t>
  </si>
  <si>
    <t xml:space="preserve">Kyai </t>
  </si>
  <si>
    <t>Ustad</t>
  </si>
  <si>
    <t>Santri</t>
  </si>
  <si>
    <t>Pemberangkatan Jemaah Haji Menurut Kecamatan dan Jenis Kelamin</t>
  </si>
  <si>
    <t xml:space="preserve">Laki – laki </t>
  </si>
  <si>
    <t xml:space="preserve">Perempuan </t>
  </si>
  <si>
    <t xml:space="preserve">Jumlah </t>
  </si>
  <si>
    <t xml:space="preserve">Meninggal </t>
  </si>
  <si>
    <t xml:space="preserve"> 16 Juwiring</t>
  </si>
  <si>
    <t>RASIO BEBAN TANGGUNGAN</t>
  </si>
  <si>
    <t>Jamkesda</t>
  </si>
  <si>
    <t>Sumber  :  Kementerian Agama Kabupaten Klaten</t>
  </si>
  <si>
    <t>No</t>
  </si>
  <si>
    <t>Jumlah Penduduk Miskin (Jiwa)</t>
  </si>
  <si>
    <t>Prosentase Penduduk Miskin</t>
  </si>
  <si>
    <t>Pengeluaran Per Kapita</t>
  </si>
  <si>
    <t>Jumlah Penduduk (Jiwa)</t>
  </si>
  <si>
    <t>Penduduk Kelompok Umur</t>
  </si>
  <si>
    <t>Jumlah Penduduk</t>
  </si>
  <si>
    <t>RBT</t>
  </si>
  <si>
    <t>15-64 th</t>
  </si>
  <si>
    <t>65 th+</t>
  </si>
  <si>
    <t>DI KABUPATEN KLATEN 2011-2015</t>
  </si>
  <si>
    <t xml:space="preserve">JUMLAH PENDUDUK MISKIN DAN GARIS KEMISKINAN </t>
  </si>
  <si>
    <t xml:space="preserve">                                       DI    KABUPATEN KLATEN 2010-2015</t>
  </si>
  <si>
    <t>Jumlah RTM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</si>
  <si>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</si>
  <si>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</si>
  <si>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</si>
  <si>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</si>
  <si>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</si>
  <si>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</si>
  <si>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</si>
  <si>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</si>
  <si>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</si>
  <si>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</si>
  <si>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0-14 th</t>
  </si>
  <si>
    <t>AGAMA</t>
  </si>
  <si>
    <t>ISLAM</t>
  </si>
  <si>
    <t>KRISTEN</t>
  </si>
  <si>
    <t>KATHOLIK</t>
  </si>
  <si>
    <t>HINDU</t>
  </si>
  <si>
    <t>BUDHA</t>
  </si>
  <si>
    <t>KONGHUCHU</t>
  </si>
  <si>
    <t>KEPERCAYAAN</t>
  </si>
  <si>
    <t xml:space="preserve"> Sumber  :   Dukcapil Kabupaten Klaten</t>
  </si>
  <si>
    <r>
      <t>Sumber</t>
    </r>
    <r>
      <rPr>
        <i/>
        <sz val="11"/>
        <color rgb="FF000000"/>
        <rFont val="Times New Roman"/>
        <family val="1"/>
      </rPr>
      <t>: Kajian Ekonomi Daerah Kabupaten Klaten, Bappeda 2015</t>
    </r>
  </si>
  <si>
    <r>
      <t>Pondok Pesantren</t>
    </r>
    <r>
      <rPr>
        <b/>
        <i/>
        <sz val="10"/>
        <color rgb="FF000000"/>
        <rFont val="Times New Roman"/>
        <family val="1"/>
      </rPr>
      <t xml:space="preserve"> </t>
    </r>
  </si>
  <si>
    <r>
      <t>Sumber</t>
    </r>
    <r>
      <rPr>
        <i/>
        <sz val="11"/>
        <color rgb="FF000000"/>
        <rFont val="Times New Roman"/>
        <family val="1"/>
      </rPr>
      <t>: Bappeda,  2017</t>
    </r>
  </si>
  <si>
    <t>Tingkat Keparahan Kemiskinan</t>
  </si>
  <si>
    <t>Tingkat Kedalaman Kemiskinan</t>
  </si>
  <si>
    <t>Jumlah   2016</t>
  </si>
  <si>
    <t xml:space="preserve">          Di Kabupaten Klaten Tahun 2016</t>
  </si>
  <si>
    <t>Jumlah       2016</t>
  </si>
  <si>
    <t>Di Kabupaten Klaten Tahun 2016</t>
  </si>
  <si>
    <t>Jumlah    2016</t>
  </si>
  <si>
    <t>Sarana Ibadah Menurut Kecamatan di Kabupaten Klaten Tahun 2016</t>
  </si>
  <si>
    <t>Jumlah        2016</t>
  </si>
  <si>
    <t>Jumlah            2016</t>
  </si>
  <si>
    <t xml:space="preserve"> Di Kabupaten Klaten Tahun 2016</t>
  </si>
  <si>
    <t>Jumlah Raskin(Kg)</t>
  </si>
  <si>
    <t>RASKIN</t>
  </si>
  <si>
    <r>
      <t xml:space="preserve"> </t>
    </r>
    <r>
      <rPr>
        <b/>
        <i/>
        <sz val="10"/>
        <color rgb="FF000000"/>
        <rFont val="Times New Roman"/>
        <family val="1"/>
      </rPr>
      <t>Wihara</t>
    </r>
  </si>
  <si>
    <t xml:space="preserve">Pura </t>
  </si>
  <si>
    <t>Sumber :  Kementerian  Agama Kabupaten Klaten, 2017</t>
  </si>
  <si>
    <t xml:space="preserve">Tabel 6.1  </t>
  </si>
  <si>
    <t>TABEL  6.2</t>
  </si>
  <si>
    <t>Tabel  6.3</t>
  </si>
  <si>
    <t xml:space="preserve">             Tabel  6.4</t>
  </si>
  <si>
    <t>Tabel  6.5</t>
  </si>
  <si>
    <t>Tabel  6.6</t>
  </si>
  <si>
    <t>Tabel 6.7</t>
  </si>
  <si>
    <t>Tabel 6.8</t>
  </si>
  <si>
    <t>Karang Taruna, Pengurus dan Anggota Menurut Kecamatan</t>
  </si>
  <si>
    <t xml:space="preserve">   Di Kabupaten Klaten Tahun 2016</t>
  </si>
  <si>
    <t>Karang Taruna</t>
  </si>
  <si>
    <t xml:space="preserve">Pengurus </t>
  </si>
  <si>
    <t xml:space="preserve">Anggota Aktif </t>
  </si>
  <si>
    <t>Jumlah      2016</t>
  </si>
  <si>
    <t xml:space="preserve">   Tabel 6.9</t>
  </si>
  <si>
    <t>Sumber :  Dinas Sosial, Pemberdayaan Perempuan dan Perlindungan Anak, dan Keluarga Berencana</t>
  </si>
  <si>
    <t>Eks Psikotik</t>
  </si>
  <si>
    <t>Fisik dan Mental</t>
  </si>
  <si>
    <t xml:space="preserve">JUMLAH PENDUDUK MISKIN DAN PENGELUARAN PER KAPITA 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</si>
</sst>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23">
    <font>
      <sz val="11"/>
      <color theme="1"/>
      <name val="Calibri"/>
      <family val="2"/>
      <charset val="1"/>
      <scheme val="minor"/>
    </font>
    <font>
      <sz val="10"/>
      <color rgb="FF000000"/>
      <name val="Bookman Old Style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i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i/>
      <sz val="10"/>
      <color rgb="FF000000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theme="4" tint="0.79998168889431442"/>
        <bgColor rgb="FFD9D9D9"/>
      </patternFill>
    </fill>
  </fills>
  <borders count="118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double">
        <color rgb="FF000000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5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1" fontId="0" fillId="0" borderId="7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1" fontId="0" fillId="0" borderId="8" xfId="1" applyFont="1" applyBorder="1"/>
    <xf numFmtId="41" fontId="0" fillId="0" borderId="0" xfId="0" applyNumberFormat="1"/>
    <xf numFmtId="41" fontId="0" fillId="0" borderId="7" xfId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5" fillId="0" borderId="36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5" xfId="0" applyFont="1" applyBorder="1" applyAlignment="1">
      <alignment vertical="top" wrapText="1"/>
    </xf>
    <xf numFmtId="41" fontId="14" fillId="0" borderId="7" xfId="1" applyFont="1" applyFill="1" applyBorder="1" applyAlignment="1">
      <alignment horizontal="center" vertical="top" wrapText="1"/>
    </xf>
    <xf numFmtId="0" fontId="5" fillId="0" borderId="32" xfId="0" applyFont="1" applyBorder="1" applyAlignment="1">
      <alignment vertical="top" wrapText="1"/>
    </xf>
    <xf numFmtId="0" fontId="7" fillId="0" borderId="36" xfId="0" applyFont="1" applyFill="1" applyBorder="1" applyAlignment="1">
      <alignment horizontal="center" vertical="top" wrapText="1"/>
    </xf>
    <xf numFmtId="0" fontId="6" fillId="7" borderId="29" xfId="0" quotePrefix="1" applyFont="1" applyFill="1" applyBorder="1" applyAlignment="1">
      <alignment horizontal="center" vertical="center"/>
    </xf>
    <xf numFmtId="0" fontId="6" fillId="7" borderId="30" xfId="0" quotePrefix="1" applyFont="1" applyFill="1" applyBorder="1" applyAlignment="1">
      <alignment horizontal="center" vertical="center"/>
    </xf>
    <xf numFmtId="0" fontId="6" fillId="7" borderId="30" xfId="0" quotePrefix="1" applyFont="1" applyFill="1" applyBorder="1" applyAlignment="1">
      <alignment horizontal="center"/>
    </xf>
    <xf numFmtId="0" fontId="6" fillId="7" borderId="31" xfId="0" quotePrefix="1" applyFont="1" applyFill="1" applyBorder="1" applyAlignment="1">
      <alignment horizontal="center" vertical="center"/>
    </xf>
    <xf numFmtId="0" fontId="17" fillId="0" borderId="0" xfId="0" applyFont="1" applyAlignment="1"/>
    <xf numFmtId="164" fontId="0" fillId="0" borderId="0" xfId="0" applyNumberFormat="1"/>
    <xf numFmtId="164" fontId="18" fillId="0" borderId="0" xfId="0" applyNumberFormat="1" applyFont="1"/>
    <xf numFmtId="41" fontId="18" fillId="0" borderId="0" xfId="1" applyFont="1"/>
    <xf numFmtId="0" fontId="9" fillId="0" borderId="36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5" fillId="7" borderId="30" xfId="0" applyFont="1" applyFill="1" applyBorder="1" applyAlignment="1">
      <alignment horizontal="center"/>
    </xf>
    <xf numFmtId="0" fontId="5" fillId="7" borderId="29" xfId="0" quotePrefix="1" applyFont="1" applyFill="1" applyBorder="1" applyAlignment="1">
      <alignment horizontal="center" vertical="center"/>
    </xf>
    <xf numFmtId="0" fontId="5" fillId="7" borderId="30" xfId="0" quotePrefix="1" applyFont="1" applyFill="1" applyBorder="1" applyAlignment="1">
      <alignment horizontal="center" vertical="center"/>
    </xf>
    <xf numFmtId="0" fontId="5" fillId="7" borderId="30" xfId="0" quotePrefix="1" applyFont="1" applyFill="1" applyBorder="1" applyAlignment="1">
      <alignment horizontal="center"/>
    </xf>
    <xf numFmtId="0" fontId="5" fillId="7" borderId="31" xfId="0" quotePrefix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1" fontId="5" fillId="0" borderId="19" xfId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/>
    <xf numFmtId="0" fontId="4" fillId="2" borderId="51" xfId="0" applyFont="1" applyFill="1" applyBorder="1" applyAlignment="1">
      <alignment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5" fillId="9" borderId="82" xfId="0" quotePrefix="1" applyFont="1" applyFill="1" applyBorder="1" applyAlignment="1">
      <alignment horizontal="center" vertical="center"/>
    </xf>
    <xf numFmtId="0" fontId="5" fillId="9" borderId="76" xfId="0" quotePrefix="1" applyFont="1" applyFill="1" applyBorder="1" applyAlignment="1">
      <alignment horizontal="center" vertical="center"/>
    </xf>
    <xf numFmtId="0" fontId="5" fillId="9" borderId="76" xfId="0" quotePrefix="1" applyFont="1" applyFill="1" applyBorder="1" applyAlignment="1">
      <alignment horizontal="center"/>
    </xf>
    <xf numFmtId="0" fontId="5" fillId="9" borderId="54" xfId="0" quotePrefix="1" applyFont="1" applyFill="1" applyBorder="1" applyAlignment="1">
      <alignment horizontal="center" vertical="top" wrapText="1"/>
    </xf>
    <xf numFmtId="0" fontId="5" fillId="9" borderId="55" xfId="0" quotePrefix="1" applyFont="1" applyFill="1" applyBorder="1" applyAlignment="1">
      <alignment horizontal="center" vertical="top" wrapText="1"/>
    </xf>
    <xf numFmtId="41" fontId="5" fillId="0" borderId="33" xfId="1" applyFont="1" applyBorder="1" applyAlignment="1">
      <alignment horizontal="right" vertical="top" wrapText="1"/>
    </xf>
    <xf numFmtId="41" fontId="5" fillId="0" borderId="34" xfId="1" applyFont="1" applyBorder="1" applyAlignment="1">
      <alignment horizontal="right" vertical="top" wrapText="1"/>
    </xf>
    <xf numFmtId="41" fontId="5" fillId="0" borderId="36" xfId="1" applyFont="1" applyBorder="1" applyAlignment="1">
      <alignment horizontal="right" vertical="top" wrapText="1"/>
    </xf>
    <xf numFmtId="41" fontId="5" fillId="0" borderId="37" xfId="1" applyFont="1" applyBorder="1" applyAlignment="1">
      <alignment horizontal="right" vertical="top" wrapText="1"/>
    </xf>
    <xf numFmtId="0" fontId="5" fillId="0" borderId="44" xfId="0" applyFont="1" applyBorder="1" applyAlignment="1">
      <alignment vertical="top" wrapText="1"/>
    </xf>
    <xf numFmtId="41" fontId="5" fillId="0" borderId="45" xfId="1" applyFont="1" applyBorder="1" applyAlignment="1">
      <alignment horizontal="right" vertical="top" wrapText="1"/>
    </xf>
    <xf numFmtId="41" fontId="5" fillId="0" borderId="46" xfId="1" applyFont="1" applyBorder="1" applyAlignment="1">
      <alignment horizontal="right" vertical="top" wrapText="1"/>
    </xf>
    <xf numFmtId="0" fontId="5" fillId="9" borderId="78" xfId="0" quotePrefix="1" applyFont="1" applyFill="1" applyBorder="1" applyAlignment="1">
      <alignment horizontal="center" vertical="center"/>
    </xf>
    <xf numFmtId="0" fontId="5" fillId="9" borderId="30" xfId="0" quotePrefix="1" applyFont="1" applyFill="1" applyBorder="1" applyAlignment="1">
      <alignment horizontal="center" vertical="center"/>
    </xf>
    <xf numFmtId="0" fontId="5" fillId="9" borderId="30" xfId="0" quotePrefix="1" applyFont="1" applyFill="1" applyBorder="1" applyAlignment="1">
      <alignment horizontal="center"/>
    </xf>
    <xf numFmtId="0" fontId="5" fillId="0" borderId="32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58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 wrapText="1"/>
    </xf>
    <xf numFmtId="0" fontId="7" fillId="4" borderId="36" xfId="0" applyFont="1" applyFill="1" applyBorder="1" applyAlignment="1">
      <alignment horizontal="center" vertical="top" wrapText="1"/>
    </xf>
    <xf numFmtId="0" fontId="4" fillId="11" borderId="84" xfId="0" applyFont="1" applyFill="1" applyBorder="1" applyAlignment="1">
      <alignment horizontal="center"/>
    </xf>
    <xf numFmtId="0" fontId="5" fillId="9" borderId="84" xfId="0" quotePrefix="1" applyFont="1" applyFill="1" applyBorder="1" applyAlignment="1">
      <alignment horizontal="center"/>
    </xf>
    <xf numFmtId="0" fontId="5" fillId="9" borderId="86" xfId="0" quotePrefix="1" applyFont="1" applyFill="1" applyBorder="1" applyAlignment="1">
      <alignment horizontal="center"/>
    </xf>
    <xf numFmtId="0" fontId="5" fillId="9" borderId="87" xfId="0" quotePrefix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top" wrapText="1"/>
    </xf>
    <xf numFmtId="41" fontId="5" fillId="0" borderId="24" xfId="1" applyFont="1" applyBorder="1"/>
    <xf numFmtId="41" fontId="5" fillId="0" borderId="25" xfId="1" applyFont="1" applyBorder="1"/>
    <xf numFmtId="0" fontId="7" fillId="3" borderId="35" xfId="0" applyFont="1" applyFill="1" applyBorder="1" applyAlignment="1">
      <alignment vertical="top" wrapText="1"/>
    </xf>
    <xf numFmtId="41" fontId="5" fillId="0" borderId="19" xfId="1" applyFont="1" applyBorder="1"/>
    <xf numFmtId="41" fontId="5" fillId="0" borderId="20" xfId="1" applyFont="1" applyBorder="1"/>
    <xf numFmtId="0" fontId="7" fillId="0" borderId="35" xfId="0" applyFont="1" applyFill="1" applyBorder="1" applyAlignment="1">
      <alignment vertical="top" wrapText="1"/>
    </xf>
    <xf numFmtId="0" fontId="7" fillId="0" borderId="61" xfId="0" applyFont="1" applyBorder="1" applyAlignment="1">
      <alignment vertical="top" wrapText="1"/>
    </xf>
    <xf numFmtId="0" fontId="7" fillId="0" borderId="62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0" fontId="7" fillId="0" borderId="35" xfId="0" applyFont="1" applyBorder="1" applyAlignment="1">
      <alignment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10" fillId="0" borderId="35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7" fillId="0" borderId="59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top" wrapText="1"/>
    </xf>
    <xf numFmtId="0" fontId="8" fillId="4" borderId="32" xfId="0" applyFont="1" applyFill="1" applyBorder="1" applyAlignment="1">
      <alignment horizontal="right" vertical="top" wrapText="1"/>
    </xf>
    <xf numFmtId="0" fontId="7" fillId="4" borderId="35" xfId="0" applyFont="1" applyFill="1" applyBorder="1" applyAlignment="1">
      <alignment horizontal="right" vertical="top" wrapText="1"/>
    </xf>
    <xf numFmtId="0" fontId="7" fillId="4" borderId="39" xfId="0" applyFont="1" applyFill="1" applyBorder="1" applyAlignment="1">
      <alignment horizontal="center" vertical="top" wrapText="1"/>
    </xf>
    <xf numFmtId="0" fontId="5" fillId="9" borderId="77" xfId="0" quotePrefix="1" applyFont="1" applyFill="1" applyBorder="1" applyAlignment="1">
      <alignment horizontal="center"/>
    </xf>
    <xf numFmtId="0" fontId="7" fillId="0" borderId="32" xfId="0" applyFont="1" applyBorder="1" applyAlignment="1">
      <alignment vertical="top" wrapText="1"/>
    </xf>
    <xf numFmtId="0" fontId="7" fillId="4" borderId="36" xfId="0" applyFont="1" applyFill="1" applyBorder="1" applyAlignment="1">
      <alignment horizontal="center" wrapText="1"/>
    </xf>
    <xf numFmtId="3" fontId="7" fillId="4" borderId="37" xfId="0" applyNumberFormat="1" applyFont="1" applyFill="1" applyBorder="1" applyAlignment="1">
      <alignment horizontal="center" wrapText="1"/>
    </xf>
    <xf numFmtId="3" fontId="7" fillId="4" borderId="37" xfId="0" applyNumberFormat="1" applyFont="1" applyFill="1" applyBorder="1" applyAlignment="1">
      <alignment horizontal="center" vertical="top" wrapText="1"/>
    </xf>
    <xf numFmtId="3" fontId="7" fillId="4" borderId="40" xfId="0" applyNumberFormat="1" applyFont="1" applyFill="1" applyBorder="1" applyAlignment="1">
      <alignment horizontal="center" vertical="top" wrapText="1"/>
    </xf>
    <xf numFmtId="0" fontId="7" fillId="4" borderId="38" xfId="0" applyFont="1" applyFill="1" applyBorder="1" applyAlignment="1">
      <alignment horizontal="right" wrapText="1"/>
    </xf>
    <xf numFmtId="0" fontId="8" fillId="4" borderId="33" xfId="0" applyFont="1" applyFill="1" applyBorder="1" applyAlignment="1">
      <alignment horizontal="center" wrapText="1"/>
    </xf>
    <xf numFmtId="1" fontId="8" fillId="4" borderId="34" xfId="1" applyNumberFormat="1" applyFont="1" applyFill="1" applyBorder="1" applyAlignment="1">
      <alignment horizontal="center" wrapText="1"/>
    </xf>
    <xf numFmtId="0" fontId="5" fillId="0" borderId="64" xfId="0" applyFont="1" applyBorder="1" applyAlignment="1">
      <alignment vertical="top"/>
    </xf>
    <xf numFmtId="0" fontId="7" fillId="0" borderId="65" xfId="0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  <xf numFmtId="0" fontId="7" fillId="0" borderId="44" xfId="0" applyFont="1" applyBorder="1" applyAlignment="1">
      <alignment vertical="top" wrapText="1"/>
    </xf>
    <xf numFmtId="0" fontId="7" fillId="0" borderId="45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8" fillId="5" borderId="41" xfId="0" applyFont="1" applyFill="1" applyBorder="1" applyAlignment="1">
      <alignment horizontal="right" vertical="top" wrapText="1"/>
    </xf>
    <xf numFmtId="0" fontId="8" fillId="5" borderId="42" xfId="0" applyFont="1" applyFill="1" applyBorder="1" applyAlignment="1">
      <alignment horizontal="center" vertical="top" wrapText="1"/>
    </xf>
    <xf numFmtId="0" fontId="8" fillId="5" borderId="43" xfId="0" applyFont="1" applyFill="1" applyBorder="1" applyAlignment="1">
      <alignment horizontal="center" vertical="top" wrapText="1"/>
    </xf>
    <xf numFmtId="0" fontId="7" fillId="5" borderId="35" xfId="0" applyFont="1" applyFill="1" applyBorder="1" applyAlignment="1">
      <alignment horizontal="right" vertical="top" wrapText="1"/>
    </xf>
    <xf numFmtId="0" fontId="7" fillId="5" borderId="36" xfId="0" applyFont="1" applyFill="1" applyBorder="1" applyAlignment="1">
      <alignment horizontal="center" vertical="top" wrapText="1"/>
    </xf>
    <xf numFmtId="0" fontId="7" fillId="5" borderId="37" xfId="0" applyFont="1" applyFill="1" applyBorder="1" applyAlignment="1">
      <alignment horizontal="center" vertical="top" wrapText="1"/>
    </xf>
    <xf numFmtId="3" fontId="7" fillId="5" borderId="36" xfId="0" applyNumberFormat="1" applyFont="1" applyFill="1" applyBorder="1" applyAlignment="1">
      <alignment horizontal="center" vertical="top" wrapText="1"/>
    </xf>
    <xf numFmtId="0" fontId="5" fillId="9" borderId="72" xfId="0" quotePrefix="1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/>
    </xf>
    <xf numFmtId="41" fontId="5" fillId="0" borderId="90" xfId="1" applyFont="1" applyBorder="1"/>
    <xf numFmtId="0" fontId="3" fillId="0" borderId="0" xfId="0" applyFont="1" applyAlignment="1"/>
    <xf numFmtId="0" fontId="4" fillId="2" borderId="8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7" borderId="71" xfId="0" quotePrefix="1" applyFont="1" applyFill="1" applyBorder="1" applyAlignment="1">
      <alignment horizontal="center"/>
    </xf>
    <xf numFmtId="0" fontId="5" fillId="0" borderId="95" xfId="0" applyFont="1" applyBorder="1"/>
    <xf numFmtId="0" fontId="5" fillId="0" borderId="96" xfId="0" applyFont="1" applyBorder="1"/>
    <xf numFmtId="41" fontId="5" fillId="0" borderId="96" xfId="1" applyFont="1" applyBorder="1" applyAlignment="1">
      <alignment horizontal="right"/>
    </xf>
    <xf numFmtId="41" fontId="5" fillId="0" borderId="96" xfId="1" applyFont="1" applyBorder="1"/>
    <xf numFmtId="0" fontId="5" fillId="0" borderId="98" xfId="0" applyFont="1" applyBorder="1"/>
    <xf numFmtId="0" fontId="5" fillId="0" borderId="99" xfId="0" applyFont="1" applyBorder="1"/>
    <xf numFmtId="41" fontId="5" fillId="0" borderId="99" xfId="1" applyFont="1" applyBorder="1" applyAlignment="1">
      <alignment horizontal="right"/>
    </xf>
    <xf numFmtId="41" fontId="5" fillId="0" borderId="99" xfId="1" applyFont="1" applyBorder="1"/>
    <xf numFmtId="41" fontId="7" fillId="0" borderId="99" xfId="1" applyFont="1" applyFill="1" applyBorder="1" applyAlignment="1">
      <alignment horizontal="center" vertical="top" wrapText="1"/>
    </xf>
    <xf numFmtId="0" fontId="5" fillId="0" borderId="101" xfId="0" applyFont="1" applyBorder="1"/>
    <xf numFmtId="0" fontId="5" fillId="0" borderId="102" xfId="0" applyFont="1" applyBorder="1"/>
    <xf numFmtId="0" fontId="0" fillId="0" borderId="102" xfId="0" applyBorder="1"/>
    <xf numFmtId="0" fontId="0" fillId="0" borderId="103" xfId="0" applyBorder="1"/>
    <xf numFmtId="0" fontId="5" fillId="7" borderId="94" xfId="0" quotePrefix="1" applyFont="1" applyFill="1" applyBorder="1" applyAlignment="1">
      <alignment horizontal="center" vertical="center"/>
    </xf>
    <xf numFmtId="0" fontId="5" fillId="7" borderId="14" xfId="0" quotePrefix="1" applyFont="1" applyFill="1" applyBorder="1" applyAlignment="1">
      <alignment horizontal="center"/>
    </xf>
    <xf numFmtId="0" fontId="5" fillId="0" borderId="68" xfId="0" applyFont="1" applyBorder="1" applyAlignment="1">
      <alignment horizontal="center"/>
    </xf>
    <xf numFmtId="41" fontId="5" fillId="0" borderId="68" xfId="1" applyFont="1" applyBorder="1" applyAlignment="1">
      <alignment horizontal="center"/>
    </xf>
    <xf numFmtId="164" fontId="5" fillId="0" borderId="69" xfId="0" applyNumberFormat="1" applyFont="1" applyBorder="1"/>
    <xf numFmtId="164" fontId="5" fillId="0" borderId="20" xfId="0" applyNumberFormat="1" applyFont="1" applyBorder="1"/>
    <xf numFmtId="3" fontId="5" fillId="0" borderId="19" xfId="1" applyNumberFormat="1" applyFont="1" applyBorder="1" applyAlignment="1"/>
    <xf numFmtId="41" fontId="5" fillId="0" borderId="19" xfId="1" applyFont="1" applyBorder="1" applyAlignment="1"/>
    <xf numFmtId="41" fontId="5" fillId="0" borderId="19" xfId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right" wrapText="1"/>
    </xf>
    <xf numFmtId="0" fontId="7" fillId="0" borderId="35" xfId="0" applyFont="1" applyFill="1" applyBorder="1" applyAlignment="1">
      <alignment horizontal="right" vertical="top" wrapText="1"/>
    </xf>
    <xf numFmtId="3" fontId="7" fillId="0" borderId="36" xfId="0" applyNumberFormat="1" applyFont="1" applyFill="1" applyBorder="1" applyAlignment="1">
      <alignment wrapText="1"/>
    </xf>
    <xf numFmtId="0" fontId="7" fillId="0" borderId="36" xfId="0" applyFont="1" applyFill="1" applyBorder="1" applyAlignment="1">
      <alignment wrapText="1"/>
    </xf>
    <xf numFmtId="3" fontId="5" fillId="0" borderId="37" xfId="0" applyNumberFormat="1" applyFont="1" applyFill="1" applyBorder="1"/>
    <xf numFmtId="41" fontId="5" fillId="0" borderId="36" xfId="1" applyFont="1" applyFill="1" applyBorder="1"/>
    <xf numFmtId="41" fontId="5" fillId="0" borderId="37" xfId="1" applyFont="1" applyFill="1" applyBorder="1"/>
    <xf numFmtId="0" fontId="7" fillId="0" borderId="38" xfId="0" applyFont="1" applyFill="1" applyBorder="1" applyAlignment="1">
      <alignment horizontal="right" wrapText="1"/>
    </xf>
    <xf numFmtId="3" fontId="7" fillId="0" borderId="39" xfId="0" applyNumberFormat="1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3" fontId="5" fillId="0" borderId="40" xfId="0" applyNumberFormat="1" applyFont="1" applyFill="1" applyBorder="1"/>
    <xf numFmtId="1" fontId="7" fillId="4" borderId="37" xfId="0" applyNumberFormat="1" applyFont="1" applyFill="1" applyBorder="1" applyAlignment="1">
      <alignment horizontal="center" wrapText="1"/>
    </xf>
    <xf numFmtId="3" fontId="7" fillId="0" borderId="36" xfId="0" applyNumberFormat="1" applyFont="1" applyFill="1" applyBorder="1" applyAlignment="1">
      <alignment horizontal="center" vertical="top" wrapText="1"/>
    </xf>
    <xf numFmtId="41" fontId="0" fillId="0" borderId="0" xfId="1" applyFont="1"/>
    <xf numFmtId="164" fontId="5" fillId="0" borderId="23" xfId="0" applyNumberFormat="1" applyFont="1" applyBorder="1"/>
    <xf numFmtId="3" fontId="5" fillId="0" borderId="19" xfId="0" applyNumberFormat="1" applyFont="1" applyBorder="1" applyAlignment="1">
      <alignment horizontal="right" vertical="top" wrapText="1"/>
    </xf>
    <xf numFmtId="41" fontId="5" fillId="0" borderId="3" xfId="1" applyFont="1" applyBorder="1"/>
    <xf numFmtId="41" fontId="5" fillId="0" borderId="3" xfId="0" applyNumberFormat="1" applyFont="1" applyBorder="1"/>
    <xf numFmtId="0" fontId="5" fillId="0" borderId="7" xfId="0" applyFont="1" applyBorder="1"/>
    <xf numFmtId="41" fontId="7" fillId="0" borderId="7" xfId="1" applyFont="1" applyFill="1" applyBorder="1" applyAlignment="1">
      <alignment horizontal="center" vertical="top" wrapText="1"/>
    </xf>
    <xf numFmtId="41" fontId="5" fillId="0" borderId="7" xfId="1" applyFont="1" applyBorder="1"/>
    <xf numFmtId="41" fontId="5" fillId="0" borderId="7" xfId="1" applyFont="1" applyBorder="1" applyAlignment="1">
      <alignment horizontal="right"/>
    </xf>
    <xf numFmtId="0" fontId="5" fillId="0" borderId="97" xfId="0" applyFont="1" applyBorder="1"/>
    <xf numFmtId="0" fontId="5" fillId="0" borderId="100" xfId="0" applyFont="1" applyBorder="1"/>
    <xf numFmtId="0" fontId="5" fillId="0" borderId="106" xfId="0" applyFont="1" applyBorder="1"/>
    <xf numFmtId="41" fontId="5" fillId="0" borderId="107" xfId="1" applyFont="1" applyBorder="1"/>
    <xf numFmtId="41" fontId="5" fillId="0" borderId="108" xfId="1" applyFont="1" applyBorder="1"/>
    <xf numFmtId="0" fontId="4" fillId="12" borderId="61" xfId="0" applyFont="1" applyFill="1" applyBorder="1" applyAlignment="1">
      <alignment horizontal="right" vertical="top" wrapText="1"/>
    </xf>
    <xf numFmtId="41" fontId="4" fillId="12" borderId="62" xfId="1" applyFont="1" applyFill="1" applyBorder="1" applyAlignment="1">
      <alignment horizontal="right" vertical="top"/>
    </xf>
    <xf numFmtId="41" fontId="4" fillId="12" borderId="63" xfId="1" applyFont="1" applyFill="1" applyBorder="1" applyAlignment="1">
      <alignment horizontal="right" vertical="top"/>
    </xf>
    <xf numFmtId="0" fontId="4" fillId="2" borderId="80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vertical="top" wrapText="1"/>
    </xf>
    <xf numFmtId="41" fontId="5" fillId="0" borderId="91" xfId="1" applyFont="1" applyBorder="1"/>
    <xf numFmtId="0" fontId="8" fillId="12" borderId="41" xfId="0" applyFont="1" applyFill="1" applyBorder="1" applyAlignment="1">
      <alignment horizontal="right" vertical="top" wrapText="1"/>
    </xf>
    <xf numFmtId="41" fontId="4" fillId="12" borderId="42" xfId="1" applyFont="1" applyFill="1" applyBorder="1"/>
    <xf numFmtId="41" fontId="4" fillId="12" borderId="43" xfId="1" applyFont="1" applyFill="1" applyBorder="1"/>
    <xf numFmtId="41" fontId="5" fillId="0" borderId="109" xfId="1" applyFont="1" applyBorder="1"/>
    <xf numFmtId="41" fontId="5" fillId="0" borderId="110" xfId="1" applyFont="1" applyBorder="1"/>
    <xf numFmtId="0" fontId="7" fillId="3" borderId="58" xfId="0" applyFont="1" applyFill="1" applyBorder="1" applyAlignment="1">
      <alignment vertical="top" wrapText="1"/>
    </xf>
    <xf numFmtId="41" fontId="5" fillId="0" borderId="111" xfId="1" applyFont="1" applyBorder="1"/>
    <xf numFmtId="41" fontId="5" fillId="0" borderId="112" xfId="1" applyFont="1" applyBorder="1"/>
    <xf numFmtId="0" fontId="7" fillId="0" borderId="42" xfId="0" applyFont="1" applyBorder="1" applyAlignment="1">
      <alignment horizontal="center" vertical="top" wrapText="1"/>
    </xf>
    <xf numFmtId="0" fontId="5" fillId="9" borderId="73" xfId="0" quotePrefix="1" applyFont="1" applyFill="1" applyBorder="1" applyAlignment="1">
      <alignment horizontal="center"/>
    </xf>
    <xf numFmtId="0" fontId="8" fillId="8" borderId="41" xfId="0" applyFont="1" applyFill="1" applyBorder="1" applyAlignment="1">
      <alignment horizontal="right" vertical="top" wrapText="1"/>
    </xf>
    <xf numFmtId="3" fontId="8" fillId="8" borderId="42" xfId="0" applyNumberFormat="1" applyFont="1" applyFill="1" applyBorder="1" applyAlignment="1">
      <alignment horizontal="center" vertical="top" wrapText="1"/>
    </xf>
    <xf numFmtId="0" fontId="8" fillId="8" borderId="42" xfId="0" applyFont="1" applyFill="1" applyBorder="1" applyAlignment="1">
      <alignment horizontal="center" vertical="top" wrapText="1"/>
    </xf>
    <xf numFmtId="0" fontId="0" fillId="0" borderId="37" xfId="0" applyFill="1" applyBorder="1"/>
    <xf numFmtId="0" fontId="7" fillId="0" borderId="38" xfId="0" applyFont="1" applyFill="1" applyBorder="1" applyAlignment="1">
      <alignment horizontal="right" vertical="top" wrapText="1"/>
    </xf>
    <xf numFmtId="3" fontId="7" fillId="0" borderId="39" xfId="0" applyNumberFormat="1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0" fillId="0" borderId="40" xfId="0" applyFill="1" applyBorder="1"/>
    <xf numFmtId="0" fontId="7" fillId="0" borderId="57" xfId="0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12" borderId="43" xfId="0" applyFill="1" applyBorder="1" applyAlignment="1">
      <alignment horizontal="center"/>
    </xf>
    <xf numFmtId="0" fontId="7" fillId="0" borderId="48" xfId="0" applyFont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41" fontId="4" fillId="12" borderId="42" xfId="1" applyFont="1" applyFill="1" applyBorder="1" applyAlignment="1">
      <alignment horizontal="right" vertical="top"/>
    </xf>
    <xf numFmtId="0" fontId="5" fillId="12" borderId="35" xfId="0" applyFont="1" applyFill="1" applyBorder="1" applyAlignment="1">
      <alignment horizontal="right" vertical="top" wrapText="1"/>
    </xf>
    <xf numFmtId="41" fontId="5" fillId="12" borderId="36" xfId="1" applyFont="1" applyFill="1" applyBorder="1" applyAlignment="1">
      <alignment horizontal="right" vertical="top" wrapText="1"/>
    </xf>
    <xf numFmtId="41" fontId="7" fillId="12" borderId="36" xfId="1" applyFont="1" applyFill="1" applyBorder="1" applyAlignment="1">
      <alignment horizontal="right" vertical="top" wrapText="1"/>
    </xf>
    <xf numFmtId="41" fontId="7" fillId="12" borderId="37" xfId="1" applyFont="1" applyFill="1" applyBorder="1" applyAlignment="1">
      <alignment horizontal="right" vertical="top" wrapText="1"/>
    </xf>
    <xf numFmtId="41" fontId="5" fillId="12" borderId="37" xfId="1" applyFont="1" applyFill="1" applyBorder="1" applyAlignment="1">
      <alignment horizontal="right" vertical="top" wrapText="1"/>
    </xf>
    <xf numFmtId="0" fontId="5" fillId="12" borderId="38" xfId="0" applyFont="1" applyFill="1" applyBorder="1" applyAlignment="1">
      <alignment horizontal="right" vertical="top" wrapText="1"/>
    </xf>
    <xf numFmtId="41" fontId="5" fillId="12" borderId="39" xfId="1" applyFont="1" applyFill="1" applyBorder="1" applyAlignment="1">
      <alignment horizontal="right" vertical="top" wrapText="1"/>
    </xf>
    <xf numFmtId="41" fontId="5" fillId="12" borderId="40" xfId="1" applyFont="1" applyFill="1" applyBorder="1" applyAlignment="1">
      <alignment horizontal="right" vertical="top" wrapText="1"/>
    </xf>
    <xf numFmtId="0" fontId="4" fillId="2" borderId="53" xfId="0" applyFont="1" applyFill="1" applyBorder="1" applyAlignment="1">
      <alignment horizontal="center" vertical="center" wrapText="1"/>
    </xf>
    <xf numFmtId="0" fontId="5" fillId="14" borderId="53" xfId="0" quotePrefix="1" applyFont="1" applyFill="1" applyBorder="1" applyAlignment="1">
      <alignment horizontal="center" vertical="top" wrapText="1"/>
    </xf>
    <xf numFmtId="0" fontId="5" fillId="14" borderId="54" xfId="0" quotePrefix="1" applyFont="1" applyFill="1" applyBorder="1" applyAlignment="1">
      <alignment horizontal="center" vertical="top" wrapText="1"/>
    </xf>
    <xf numFmtId="0" fontId="5" fillId="14" borderId="55" xfId="0" quotePrefix="1" applyFont="1" applyFill="1" applyBorder="1" applyAlignment="1">
      <alignment horizontal="center" vertical="top" wrapText="1"/>
    </xf>
    <xf numFmtId="0" fontId="5" fillId="0" borderId="65" xfId="0" applyFont="1" applyBorder="1" applyAlignment="1">
      <alignment horizontal="center" vertical="top" wrapText="1"/>
    </xf>
    <xf numFmtId="41" fontId="5" fillId="0" borderId="66" xfId="1" applyFont="1" applyBorder="1" applyAlignment="1">
      <alignment horizontal="center" vertical="top" wrapText="1"/>
    </xf>
    <xf numFmtId="41" fontId="5" fillId="0" borderId="37" xfId="1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41" fontId="5" fillId="0" borderId="46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9" borderId="61" xfId="0" applyFont="1" applyFill="1" applyBorder="1" applyAlignment="1">
      <alignment horizontal="right" vertical="top" wrapText="1"/>
    </xf>
    <xf numFmtId="0" fontId="4" fillId="14" borderId="42" xfId="0" applyFont="1" applyFill="1" applyBorder="1" applyAlignment="1">
      <alignment horizontal="center" vertical="top" wrapText="1"/>
    </xf>
    <xf numFmtId="3" fontId="4" fillId="14" borderId="42" xfId="0" applyNumberFormat="1" applyFont="1" applyFill="1" applyBorder="1" applyAlignment="1">
      <alignment horizontal="center" vertical="top" wrapText="1"/>
    </xf>
    <xf numFmtId="3" fontId="4" fillId="14" borderId="43" xfId="0" applyNumberFormat="1" applyFont="1" applyFill="1" applyBorder="1" applyAlignment="1">
      <alignment horizontal="right" vertical="top" wrapText="1"/>
    </xf>
    <xf numFmtId="0" fontId="5" fillId="9" borderId="35" xfId="0" applyFont="1" applyFill="1" applyBorder="1" applyAlignment="1">
      <alignment horizontal="right" vertical="top" wrapText="1"/>
    </xf>
    <xf numFmtId="0" fontId="5" fillId="9" borderId="36" xfId="0" applyFont="1" applyFill="1" applyBorder="1" applyAlignment="1">
      <alignment horizontal="center" vertical="top" wrapText="1"/>
    </xf>
    <xf numFmtId="3" fontId="5" fillId="9" borderId="36" xfId="0" applyNumberFormat="1" applyFont="1" applyFill="1" applyBorder="1" applyAlignment="1">
      <alignment horizontal="center" vertical="top" wrapText="1"/>
    </xf>
    <xf numFmtId="3" fontId="5" fillId="9" borderId="37" xfId="0" applyNumberFormat="1" applyFont="1" applyFill="1" applyBorder="1" applyAlignment="1">
      <alignment horizontal="right" vertical="top" wrapText="1"/>
    </xf>
    <xf numFmtId="0" fontId="5" fillId="9" borderId="38" xfId="0" applyFont="1" applyFill="1" applyBorder="1" applyAlignment="1">
      <alignment horizontal="right" vertical="top" wrapText="1"/>
    </xf>
    <xf numFmtId="0" fontId="5" fillId="9" borderId="39" xfId="0" applyFont="1" applyFill="1" applyBorder="1" applyAlignment="1">
      <alignment horizontal="center" vertical="top" wrapText="1"/>
    </xf>
    <xf numFmtId="3" fontId="5" fillId="9" borderId="39" xfId="0" applyNumberFormat="1" applyFont="1" applyFill="1" applyBorder="1" applyAlignment="1">
      <alignment horizontal="center" vertical="top" wrapText="1"/>
    </xf>
    <xf numFmtId="3" fontId="5" fillId="9" borderId="40" xfId="0" applyNumberFormat="1" applyFont="1" applyFill="1" applyBorder="1" applyAlignment="1">
      <alignment horizontal="right" vertical="top" wrapText="1"/>
    </xf>
    <xf numFmtId="0" fontId="4" fillId="8" borderId="32" xfId="0" applyFont="1" applyFill="1" applyBorder="1" applyAlignment="1">
      <alignment horizontal="right" vertical="top" wrapText="1"/>
    </xf>
    <xf numFmtId="3" fontId="8" fillId="8" borderId="33" xfId="0" applyNumberFormat="1" applyFont="1" applyFill="1" applyBorder="1" applyAlignment="1">
      <alignment horizontal="center" vertical="top" wrapText="1"/>
    </xf>
    <xf numFmtId="0" fontId="8" fillId="8" borderId="33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>
      <alignment horizontal="right" vertical="top" wrapText="1"/>
    </xf>
    <xf numFmtId="3" fontId="7" fillId="8" borderId="36" xfId="0" applyNumberFormat="1" applyFont="1" applyFill="1" applyBorder="1" applyAlignment="1">
      <alignment horizontal="center" vertical="top" wrapText="1"/>
    </xf>
    <xf numFmtId="0" fontId="7" fillId="8" borderId="36" xfId="0" applyFont="1" applyFill="1" applyBorder="1" applyAlignment="1">
      <alignment horizontal="center" vertical="top" wrapText="1"/>
    </xf>
    <xf numFmtId="0" fontId="5" fillId="9" borderId="94" xfId="0" quotePrefix="1" applyFont="1" applyFill="1" applyBorder="1" applyAlignment="1">
      <alignment horizontal="center" vertical="center"/>
    </xf>
    <xf numFmtId="0" fontId="5" fillId="0" borderId="114" xfId="0" applyFont="1" applyBorder="1" applyAlignment="1">
      <alignment horizontal="center" vertical="top" wrapText="1"/>
    </xf>
    <xf numFmtId="0" fontId="5" fillId="0" borderId="115" xfId="0" applyFont="1" applyBorder="1" applyAlignment="1">
      <alignment horizontal="center" vertical="top" wrapText="1"/>
    </xf>
    <xf numFmtId="0" fontId="5" fillId="0" borderId="116" xfId="0" applyFont="1" applyBorder="1" applyAlignment="1">
      <alignment horizontal="center" vertical="top" wrapText="1"/>
    </xf>
    <xf numFmtId="0" fontId="4" fillId="8" borderId="114" xfId="0" applyFont="1" applyFill="1" applyBorder="1" applyAlignment="1">
      <alignment horizontal="center" vertical="top" wrapText="1"/>
    </xf>
    <xf numFmtId="0" fontId="5" fillId="8" borderId="115" xfId="0" applyFont="1" applyFill="1" applyBorder="1" applyAlignment="1">
      <alignment horizontal="center" vertical="top" wrapText="1"/>
    </xf>
    <xf numFmtId="3" fontId="5" fillId="8" borderId="115" xfId="0" applyNumberFormat="1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0" fontId="0" fillId="12" borderId="20" xfId="0" applyFill="1" applyBorder="1"/>
    <xf numFmtId="0" fontId="0" fillId="12" borderId="23" xfId="0" applyFill="1" applyBorder="1"/>
    <xf numFmtId="0" fontId="0" fillId="12" borderId="25" xfId="0" applyFill="1" applyBorder="1" applyAlignment="1">
      <alignment horizontal="center"/>
    </xf>
    <xf numFmtId="0" fontId="0" fillId="0" borderId="85" xfId="0" applyBorder="1" applyAlignment="1">
      <alignment horizontal="center"/>
    </xf>
    <xf numFmtId="0" fontId="5" fillId="0" borderId="25" xfId="0" applyFont="1" applyFill="1" applyBorder="1" applyAlignment="1">
      <alignment horizontal="center" vertical="top" wrapText="1"/>
    </xf>
    <xf numFmtId="0" fontId="4" fillId="2" borderId="117" xfId="0" applyFont="1" applyFill="1" applyBorder="1" applyAlignment="1">
      <alignment horizontal="center" vertical="center" wrapText="1"/>
    </xf>
    <xf numFmtId="0" fontId="5" fillId="9" borderId="31" xfId="0" quotePrefix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92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4" xfId="0" applyFont="1" applyFill="1" applyBorder="1" applyAlignment="1">
      <alignment horizontal="center" vertical="center" wrapText="1"/>
    </xf>
    <xf numFmtId="0" fontId="4" fillId="0" borderId="10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70" xfId="0" applyFont="1" applyFill="1" applyBorder="1" applyAlignment="1">
      <alignment horizontal="center" wrapText="1"/>
    </xf>
    <xf numFmtId="0" fontId="21" fillId="0" borderId="7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6" borderId="13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0" fillId="6" borderId="4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4" fillId="11" borderId="83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10" borderId="88" xfId="0" applyFont="1" applyFill="1" applyBorder="1" applyAlignment="1">
      <alignment horizontal="center" vertical="center" wrapText="1"/>
    </xf>
    <xf numFmtId="0" fontId="8" fillId="10" borderId="89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2" borderId="7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13" borderId="75" xfId="0" applyFont="1" applyFill="1" applyBorder="1" applyAlignment="1">
      <alignment horizontal="center" vertical="center" wrapText="1"/>
    </xf>
    <xf numFmtId="0" fontId="8" fillId="13" borderId="5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13" borderId="5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2" borderId="54" xfId="0" applyFont="1" applyFill="1" applyBorder="1" applyAlignment="1">
      <alignment horizontal="center" vertical="center" wrapText="1"/>
    </xf>
    <xf numFmtId="0" fontId="4" fillId="2" borderId="11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41" fontId="22" fillId="0" borderId="8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58</xdr:row>
      <xdr:rowOff>0</xdr:rowOff>
    </xdr:from>
    <xdr:ext cx="643421" cy="245901"/>
    <xdr:sp macro="" textlink="">
      <xdr:nvSpPr>
        <xdr:cNvPr id="2" name="Rectangle 1"/>
        <xdr:cNvSpPr/>
      </xdr:nvSpPr>
      <xdr:spPr>
        <a:xfrm>
          <a:off x="5438775" y="1056322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IX - 1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2153475" cy="281103"/>
    <xdr:sp macro="" textlink="">
      <xdr:nvSpPr>
        <xdr:cNvPr id="3" name="Rectangle 2"/>
        <xdr:cNvSpPr/>
      </xdr:nvSpPr>
      <xdr:spPr>
        <a:xfrm>
          <a:off x="609600" y="1056322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0</xdr:rowOff>
    </xdr:from>
    <xdr:ext cx="643421" cy="245901"/>
    <xdr:sp macro="" textlink="">
      <xdr:nvSpPr>
        <xdr:cNvPr id="2" name="Rectangle 1"/>
        <xdr:cNvSpPr/>
      </xdr:nvSpPr>
      <xdr:spPr>
        <a:xfrm>
          <a:off x="5791200" y="1136332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IX - 2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2153475" cy="281103"/>
    <xdr:sp macro="" textlink="">
      <xdr:nvSpPr>
        <xdr:cNvPr id="3" name="Rectangle 2"/>
        <xdr:cNvSpPr/>
      </xdr:nvSpPr>
      <xdr:spPr>
        <a:xfrm>
          <a:off x="962025" y="1136332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2/Documents/KKDA%202016/BAB%20VII%20KEPENDUDUK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7.1"/>
      <sheetName val="Tabel 7.2"/>
      <sheetName val="Tabel 7.3"/>
      <sheetName val="Tabel 7.4"/>
      <sheetName val="Tabel 7.5"/>
      <sheetName val="Tabel 7.6"/>
      <sheetName val="Tabel 7.7"/>
      <sheetName val="Tabel 7.8"/>
      <sheetName val="Tabel 7.9"/>
      <sheetName val="Tabel 7.10"/>
      <sheetName val="Tabel 7.11"/>
      <sheetName val="Tabel 7.12"/>
      <sheetName val="Tabel 7.13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>
            <v>83175</v>
          </cell>
        </row>
        <row r="10">
          <cell r="E10">
            <v>97478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7:K42"/>
  <sheetViews>
    <sheetView topLeftCell="A4" workbookViewId="0">
      <selection activeCell="D24" sqref="D24"/>
    </sheetView>
  </sheetViews>
  <sheetFormatPr defaultRowHeight="15"/>
  <cols>
    <col min="1" max="1" width="2.28515625" customWidth="1"/>
    <col min="2" max="2" width="5.140625" customWidth="1"/>
    <col min="3" max="3" width="11.42578125" customWidth="1"/>
    <col min="4" max="4" width="13.7109375" customWidth="1"/>
    <col min="5" max="5" width="12.28515625" customWidth="1"/>
    <col min="6" max="6" width="12.5703125" customWidth="1"/>
    <col min="7" max="7" width="17.28515625" customWidth="1"/>
    <col min="8" max="8" width="12.140625" customWidth="1"/>
    <col min="9" max="9" width="11.5703125" customWidth="1"/>
  </cols>
  <sheetData>
    <row r="7" spans="2:11">
      <c r="B7" s="273" t="s">
        <v>117</v>
      </c>
      <c r="C7" s="273"/>
      <c r="D7" s="273"/>
      <c r="E7" s="273"/>
      <c r="F7" s="273"/>
      <c r="G7" s="273"/>
      <c r="H7" s="273"/>
      <c r="I7" s="15"/>
      <c r="J7" s="15"/>
      <c r="K7" s="15"/>
    </row>
    <row r="8" spans="2:11" ht="15.75">
      <c r="B8" s="260" t="s">
        <v>61</v>
      </c>
      <c r="C8" s="260"/>
      <c r="D8" s="260"/>
      <c r="E8" s="260"/>
      <c r="F8" s="260"/>
      <c r="G8" s="260"/>
      <c r="H8" s="260"/>
      <c r="I8" s="16"/>
      <c r="J8" s="16"/>
      <c r="K8" s="16"/>
    </row>
    <row r="9" spans="2:11" ht="15.75">
      <c r="B9" s="260" t="s">
        <v>74</v>
      </c>
      <c r="C9" s="260"/>
      <c r="D9" s="260"/>
      <c r="E9" s="260"/>
      <c r="F9" s="260"/>
      <c r="G9" s="260"/>
      <c r="H9" s="260"/>
      <c r="I9" s="16"/>
      <c r="J9" s="16"/>
      <c r="K9" s="16"/>
    </row>
    <row r="10" spans="2:11">
      <c r="B10" s="32"/>
      <c r="C10" s="33"/>
      <c r="D10" s="33"/>
      <c r="E10" s="33"/>
      <c r="F10" s="33"/>
      <c r="G10" s="33"/>
      <c r="H10" s="33"/>
    </row>
    <row r="11" spans="2:11">
      <c r="B11" s="33"/>
      <c r="C11" s="33"/>
      <c r="D11" s="33"/>
      <c r="E11" s="33"/>
      <c r="F11" s="33"/>
      <c r="G11" s="33"/>
      <c r="H11" s="33"/>
    </row>
    <row r="12" spans="2:11" ht="15.75" thickBot="1">
      <c r="B12" s="33"/>
      <c r="C12" s="33"/>
      <c r="D12" s="33"/>
      <c r="E12" s="33"/>
      <c r="F12" s="33"/>
      <c r="G12" s="33"/>
      <c r="H12" s="33"/>
    </row>
    <row r="13" spans="2:11" ht="16.5" thickTop="1" thickBot="1">
      <c r="B13" s="279" t="s">
        <v>64</v>
      </c>
      <c r="C13" s="275" t="s">
        <v>34</v>
      </c>
      <c r="D13" s="274" t="s">
        <v>69</v>
      </c>
      <c r="E13" s="274"/>
      <c r="F13" s="274"/>
      <c r="G13" s="275" t="s">
        <v>70</v>
      </c>
      <c r="H13" s="277" t="s">
        <v>71</v>
      </c>
    </row>
    <row r="14" spans="2:11" ht="15.75" thickBot="1">
      <c r="B14" s="280"/>
      <c r="C14" s="276"/>
      <c r="D14" s="34" t="s">
        <v>88</v>
      </c>
      <c r="E14" s="34" t="s">
        <v>72</v>
      </c>
      <c r="F14" s="34" t="s">
        <v>73</v>
      </c>
      <c r="G14" s="276"/>
      <c r="H14" s="278"/>
    </row>
    <row r="15" spans="2:11" ht="15.75" thickBot="1">
      <c r="B15" s="35" t="s">
        <v>78</v>
      </c>
      <c r="C15" s="36" t="s">
        <v>79</v>
      </c>
      <c r="D15" s="37" t="s">
        <v>80</v>
      </c>
      <c r="E15" s="37" t="s">
        <v>81</v>
      </c>
      <c r="F15" s="37" t="s">
        <v>82</v>
      </c>
      <c r="G15" s="36" t="s">
        <v>83</v>
      </c>
      <c r="H15" s="38" t="s">
        <v>84</v>
      </c>
    </row>
    <row r="16" spans="2:11">
      <c r="B16" s="116">
        <v>1</v>
      </c>
      <c r="C16" s="138">
        <v>2012</v>
      </c>
      <c r="D16" s="139">
        <v>312217</v>
      </c>
      <c r="E16" s="139">
        <v>704715</v>
      </c>
      <c r="F16" s="139">
        <v>130701</v>
      </c>
      <c r="G16" s="139">
        <v>1147633</v>
      </c>
      <c r="H16" s="140">
        <f t="shared" ref="H16:H20" si="0">+(D16+F16)/E16*100</f>
        <v>62.850655938925669</v>
      </c>
      <c r="J16" s="28"/>
    </row>
    <row r="17" spans="2:10">
      <c r="B17" s="39">
        <v>2</v>
      </c>
      <c r="C17" s="40">
        <v>2013</v>
      </c>
      <c r="D17" s="41">
        <v>313518</v>
      </c>
      <c r="E17" s="41">
        <v>704091</v>
      </c>
      <c r="F17" s="41">
        <v>131385</v>
      </c>
      <c r="G17" s="41">
        <v>1148994</v>
      </c>
      <c r="H17" s="141">
        <f t="shared" si="0"/>
        <v>63.188281060260678</v>
      </c>
      <c r="J17" s="28"/>
    </row>
    <row r="18" spans="2:10">
      <c r="B18" s="39">
        <v>3</v>
      </c>
      <c r="C18" s="40">
        <v>2014</v>
      </c>
      <c r="D18" s="160">
        <f>SUM('[1]Tabel 7.7'!E7:E11)</f>
        <v>180653</v>
      </c>
      <c r="E18" s="142">
        <f>+G18-D18-F18</f>
        <v>1133990</v>
      </c>
      <c r="F18" s="145">
        <v>154610</v>
      </c>
      <c r="G18" s="143">
        <v>1469253</v>
      </c>
      <c r="H18" s="141">
        <f t="shared" si="0"/>
        <v>29.56489916136827</v>
      </c>
      <c r="J18" s="28"/>
    </row>
    <row r="19" spans="2:10">
      <c r="B19" s="39">
        <v>4</v>
      </c>
      <c r="C19" s="40">
        <v>2015</v>
      </c>
      <c r="D19" s="144">
        <v>288064</v>
      </c>
      <c r="E19" s="142">
        <f>+G19-D19-F19</f>
        <v>1028587</v>
      </c>
      <c r="F19" s="145">
        <v>163620</v>
      </c>
      <c r="G19" s="143">
        <v>1480271</v>
      </c>
      <c r="H19" s="141">
        <f t="shared" si="0"/>
        <v>43.913057427325057</v>
      </c>
      <c r="J19" s="28"/>
    </row>
    <row r="20" spans="2:10" ht="15.75" thickBot="1">
      <c r="B20" s="42">
        <v>5</v>
      </c>
      <c r="C20" s="43">
        <v>2016</v>
      </c>
      <c r="D20" s="161">
        <v>287101</v>
      </c>
      <c r="E20" s="161">
        <v>1032300</v>
      </c>
      <c r="F20" s="161">
        <v>162209</v>
      </c>
      <c r="G20" s="162">
        <f>SUM(D20:F20)</f>
        <v>1481610</v>
      </c>
      <c r="H20" s="159">
        <f t="shared" si="0"/>
        <v>43.525138041267077</v>
      </c>
      <c r="J20" s="28"/>
    </row>
    <row r="21" spans="2:10" ht="15.75" thickTop="1"/>
    <row r="22" spans="2:10">
      <c r="D22" s="12"/>
      <c r="F22" s="158"/>
    </row>
    <row r="27" spans="2:10">
      <c r="B27" s="259" t="s">
        <v>0</v>
      </c>
      <c r="C27" s="259"/>
      <c r="D27" s="259"/>
      <c r="E27" s="259"/>
      <c r="F27" s="259"/>
      <c r="G27" s="259"/>
    </row>
    <row r="28" spans="2:10">
      <c r="B28" s="260" t="s">
        <v>75</v>
      </c>
      <c r="C28" s="260"/>
      <c r="D28" s="260"/>
      <c r="E28" s="260"/>
      <c r="F28" s="260"/>
      <c r="G28" s="260"/>
    </row>
    <row r="29" spans="2:10">
      <c r="B29" s="44" t="s">
        <v>76</v>
      </c>
      <c r="C29" s="44"/>
      <c r="D29" s="44"/>
      <c r="E29" s="44"/>
      <c r="F29" s="44"/>
      <c r="G29" s="44"/>
    </row>
    <row r="30" spans="2:10">
      <c r="B30" s="260" t="s">
        <v>1</v>
      </c>
      <c r="C30" s="260"/>
      <c r="D30" s="260"/>
      <c r="E30" s="260"/>
      <c r="F30" s="260"/>
      <c r="G30" s="260"/>
    </row>
    <row r="31" spans="2:10" ht="15.75" thickBot="1">
      <c r="B31" s="33"/>
      <c r="C31" s="33"/>
      <c r="D31" s="33"/>
      <c r="E31" s="33"/>
      <c r="F31" s="33"/>
      <c r="G31" s="33"/>
    </row>
    <row r="32" spans="2:10" ht="16.5" thickTop="1" thickBot="1">
      <c r="B32" s="261" t="s">
        <v>64</v>
      </c>
      <c r="C32" s="263" t="s">
        <v>34</v>
      </c>
      <c r="D32" s="265" t="s">
        <v>68</v>
      </c>
      <c r="E32" s="265" t="s">
        <v>65</v>
      </c>
      <c r="F32" s="265" t="s">
        <v>66</v>
      </c>
      <c r="G32" s="267" t="s">
        <v>67</v>
      </c>
      <c r="H32" s="269" t="s">
        <v>101</v>
      </c>
      <c r="I32" s="271" t="s">
        <v>102</v>
      </c>
    </row>
    <row r="33" spans="2:9" ht="34.5" customHeight="1" thickBot="1">
      <c r="B33" s="262"/>
      <c r="C33" s="264"/>
      <c r="D33" s="266"/>
      <c r="E33" s="266"/>
      <c r="F33" s="266"/>
      <c r="G33" s="268"/>
      <c r="H33" s="270"/>
      <c r="I33" s="272"/>
    </row>
    <row r="34" spans="2:9" ht="15.75" thickBot="1">
      <c r="B34" s="35" t="s">
        <v>78</v>
      </c>
      <c r="C34" s="36" t="s">
        <v>79</v>
      </c>
      <c r="D34" s="37" t="s">
        <v>80</v>
      </c>
      <c r="E34" s="37" t="s">
        <v>81</v>
      </c>
      <c r="F34" s="37" t="s">
        <v>82</v>
      </c>
      <c r="G34" s="136" t="s">
        <v>83</v>
      </c>
      <c r="H34" s="137" t="s">
        <v>84</v>
      </c>
      <c r="I34" s="122" t="s">
        <v>85</v>
      </c>
    </row>
    <row r="35" spans="2:9">
      <c r="B35" s="123">
        <v>1</v>
      </c>
      <c r="C35" s="124">
        <v>2012</v>
      </c>
      <c r="D35" s="125">
        <v>1147633</v>
      </c>
      <c r="E35" s="126">
        <v>191300</v>
      </c>
      <c r="F35" s="124">
        <v>16.670000000000002</v>
      </c>
      <c r="G35" s="126">
        <v>296530</v>
      </c>
      <c r="H35" s="124">
        <v>2.14</v>
      </c>
      <c r="I35" s="167">
        <v>0.47</v>
      </c>
    </row>
    <row r="36" spans="2:9">
      <c r="B36" s="127">
        <v>2</v>
      </c>
      <c r="C36" s="128">
        <v>2013</v>
      </c>
      <c r="D36" s="129">
        <v>1148994</v>
      </c>
      <c r="E36" s="130">
        <v>179500</v>
      </c>
      <c r="F36" s="128">
        <v>15.62</v>
      </c>
      <c r="G36" s="130">
        <v>315566</v>
      </c>
      <c r="H36" s="128">
        <v>2.37</v>
      </c>
      <c r="I36" s="168">
        <v>0.55000000000000004</v>
      </c>
    </row>
    <row r="37" spans="2:9">
      <c r="B37" s="127">
        <v>3</v>
      </c>
      <c r="C37" s="163">
        <v>2014</v>
      </c>
      <c r="D37" s="164">
        <v>1469253</v>
      </c>
      <c r="E37" s="165">
        <f>+E36-2010</f>
        <v>177490</v>
      </c>
      <c r="F37" s="163">
        <v>14.58</v>
      </c>
      <c r="G37" s="170">
        <f>+G36+L39</f>
        <v>315566</v>
      </c>
      <c r="H37" s="169">
        <v>2.02</v>
      </c>
      <c r="I37" s="168">
        <v>0.45</v>
      </c>
    </row>
    <row r="38" spans="2:9">
      <c r="B38" s="127">
        <v>4</v>
      </c>
      <c r="C38" s="163">
        <v>2015</v>
      </c>
      <c r="D38" s="166">
        <v>1480271</v>
      </c>
      <c r="E38" s="165">
        <f>+E37-2010</f>
        <v>175480</v>
      </c>
      <c r="F38" s="163">
        <v>13.46</v>
      </c>
      <c r="G38" s="171">
        <f>+G37+L39</f>
        <v>315566</v>
      </c>
      <c r="H38" s="169">
        <v>2.72</v>
      </c>
      <c r="I38" s="168">
        <v>0.72</v>
      </c>
    </row>
    <row r="39" spans="2:9">
      <c r="B39" s="127">
        <v>5</v>
      </c>
      <c r="C39" s="128">
        <v>2016</v>
      </c>
      <c r="D39" s="131"/>
      <c r="E39" s="130"/>
      <c r="F39" s="128"/>
      <c r="G39" s="130"/>
      <c r="H39" s="128"/>
      <c r="I39" s="168"/>
    </row>
    <row r="40" spans="2:9" ht="15.75" thickBot="1">
      <c r="B40" s="132"/>
      <c r="C40" s="133"/>
      <c r="D40" s="133"/>
      <c r="E40" s="133"/>
      <c r="F40" s="133"/>
      <c r="G40" s="133"/>
      <c r="H40" s="134"/>
      <c r="I40" s="135"/>
    </row>
    <row r="42" spans="2:9">
      <c r="B42" s="258" t="s">
        <v>100</v>
      </c>
      <c r="C42" s="258"/>
      <c r="D42" s="258"/>
      <c r="E42" s="258"/>
      <c r="F42" s="258"/>
      <c r="G42" s="258"/>
    </row>
  </sheetData>
  <mergeCells count="20">
    <mergeCell ref="H32:H33"/>
    <mergeCell ref="I32:I33"/>
    <mergeCell ref="B9:H9"/>
    <mergeCell ref="B8:H8"/>
    <mergeCell ref="B7:H7"/>
    <mergeCell ref="D13:F13"/>
    <mergeCell ref="G13:G14"/>
    <mergeCell ref="H13:H14"/>
    <mergeCell ref="C13:C14"/>
    <mergeCell ref="B13:B14"/>
    <mergeCell ref="B42:G42"/>
    <mergeCell ref="B27:G27"/>
    <mergeCell ref="B28:G28"/>
    <mergeCell ref="B30:G30"/>
    <mergeCell ref="B32:B33"/>
    <mergeCell ref="C32:C33"/>
    <mergeCell ref="D32:D33"/>
    <mergeCell ref="E32:E33"/>
    <mergeCell ref="F32:F33"/>
    <mergeCell ref="G32:G33"/>
  </mergeCells>
  <pageMargins left="0.7" right="0.7" top="0.75" bottom="0.75" header="0.3" footer="0.3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3:L37"/>
  <sheetViews>
    <sheetView topLeftCell="A10" workbookViewId="0">
      <selection activeCell="B14" sqref="B14:G14"/>
    </sheetView>
  </sheetViews>
  <sheetFormatPr defaultRowHeight="15"/>
  <cols>
    <col min="1" max="1" width="14.42578125" customWidth="1"/>
    <col min="2" max="2" width="7.85546875" customWidth="1"/>
    <col min="3" max="3" width="11.85546875" customWidth="1"/>
    <col min="4" max="4" width="16.5703125" customWidth="1"/>
    <col min="5" max="5" width="16.7109375" customWidth="1"/>
    <col min="6" max="6" width="19.42578125" customWidth="1"/>
    <col min="7" max="7" width="14.42578125" customWidth="1"/>
  </cols>
  <sheetData>
    <row r="13" spans="2:10" ht="15.75">
      <c r="B13" s="282" t="s">
        <v>118</v>
      </c>
      <c r="C13" s="282"/>
      <c r="D13" s="282"/>
      <c r="E13" s="282"/>
      <c r="F13" s="282"/>
      <c r="G13" s="282"/>
      <c r="H13" s="14"/>
      <c r="I13" s="14"/>
      <c r="J13" s="14"/>
    </row>
    <row r="14" spans="2:10" ht="15.75">
      <c r="B14" s="281" t="s">
        <v>135</v>
      </c>
      <c r="C14" s="281"/>
      <c r="D14" s="281"/>
      <c r="E14" s="281"/>
      <c r="F14" s="281"/>
      <c r="G14" s="281"/>
      <c r="H14" s="14"/>
      <c r="I14" s="14"/>
      <c r="J14" s="14"/>
    </row>
    <row r="15" spans="2:10" ht="15.75">
      <c r="B15" s="27" t="s">
        <v>76</v>
      </c>
      <c r="C15" s="27"/>
      <c r="D15" s="27"/>
      <c r="E15" s="27"/>
      <c r="F15" s="27"/>
      <c r="G15" s="27"/>
      <c r="H15" s="14"/>
      <c r="I15" s="14"/>
      <c r="J15" s="14"/>
    </row>
    <row r="16" spans="2:10" ht="15.75" thickBot="1"/>
    <row r="17" spans="2:12" ht="16.5" thickTop="1" thickBot="1">
      <c r="B17" s="289" t="s">
        <v>64</v>
      </c>
      <c r="C17" s="283" t="s">
        <v>34</v>
      </c>
      <c r="D17" s="285" t="s">
        <v>68</v>
      </c>
      <c r="E17" s="285" t="s">
        <v>65</v>
      </c>
      <c r="F17" s="285" t="s">
        <v>66</v>
      </c>
      <c r="G17" s="287" t="s">
        <v>67</v>
      </c>
    </row>
    <row r="18" spans="2:12" ht="15.75" thickBot="1">
      <c r="B18" s="290"/>
      <c r="C18" s="284"/>
      <c r="D18" s="286"/>
      <c r="E18" s="286"/>
      <c r="F18" s="286"/>
      <c r="G18" s="288"/>
    </row>
    <row r="19" spans="2:12" ht="15.75" thickBot="1">
      <c r="B19" s="23" t="s">
        <v>78</v>
      </c>
      <c r="C19" s="24" t="s">
        <v>79</v>
      </c>
      <c r="D19" s="25" t="s">
        <v>80</v>
      </c>
      <c r="E19" s="25" t="s">
        <v>81</v>
      </c>
      <c r="F19" s="25" t="s">
        <v>82</v>
      </c>
      <c r="G19" s="26" t="s">
        <v>83</v>
      </c>
    </row>
    <row r="20" spans="2:12">
      <c r="B20" s="5">
        <v>1</v>
      </c>
      <c r="C20" s="6">
        <v>2010</v>
      </c>
      <c r="D20" s="13">
        <v>1131913</v>
      </c>
      <c r="E20" s="7">
        <v>197436</v>
      </c>
      <c r="F20" s="6">
        <v>17.440000000000001</v>
      </c>
      <c r="G20" s="11">
        <v>258854</v>
      </c>
    </row>
    <row r="21" spans="2:12">
      <c r="B21" s="5">
        <v>2</v>
      </c>
      <c r="C21" s="6">
        <v>2011</v>
      </c>
      <c r="D21" s="13">
        <v>1137909</v>
      </c>
      <c r="E21" s="7">
        <v>203052</v>
      </c>
      <c r="F21" s="6">
        <v>17.84</v>
      </c>
      <c r="G21" s="11">
        <v>275002</v>
      </c>
    </row>
    <row r="22" spans="2:12">
      <c r="B22" s="5">
        <v>3</v>
      </c>
      <c r="C22" s="6">
        <v>2012</v>
      </c>
      <c r="D22" s="13">
        <v>1147633</v>
      </c>
      <c r="E22" s="7">
        <v>191300</v>
      </c>
      <c r="F22" s="6">
        <v>16.670000000000002</v>
      </c>
      <c r="G22" s="11">
        <v>296530</v>
      </c>
    </row>
    <row r="23" spans="2:12">
      <c r="B23" s="5">
        <v>4</v>
      </c>
      <c r="C23" s="6">
        <v>2013</v>
      </c>
      <c r="D23" s="13">
        <v>1148994</v>
      </c>
      <c r="E23" s="7">
        <v>179500</v>
      </c>
      <c r="F23" s="6">
        <v>15.62</v>
      </c>
      <c r="G23" s="11">
        <v>315566</v>
      </c>
    </row>
    <row r="24" spans="2:12">
      <c r="B24" s="5">
        <v>5</v>
      </c>
      <c r="C24" s="6">
        <v>2014</v>
      </c>
      <c r="D24" s="20">
        <v>1469253</v>
      </c>
      <c r="E24" s="7">
        <f>+E23-2010</f>
        <v>177490</v>
      </c>
      <c r="F24" s="6">
        <v>14.58</v>
      </c>
      <c r="G24" s="331">
        <f>+G23+L26</f>
        <v>372278</v>
      </c>
    </row>
    <row r="25" spans="2:12">
      <c r="B25" s="5">
        <v>6</v>
      </c>
      <c r="C25" s="6">
        <v>2015</v>
      </c>
      <c r="D25" s="13">
        <v>1480271</v>
      </c>
      <c r="E25" s="7">
        <f>+E24-2010</f>
        <v>175480</v>
      </c>
      <c r="F25" s="6">
        <v>13.46</v>
      </c>
      <c r="G25" s="331">
        <f>+G24+L26</f>
        <v>428990</v>
      </c>
    </row>
    <row r="26" spans="2:12" ht="15.75" thickBot="1">
      <c r="B26" s="8"/>
      <c r="C26" s="9"/>
      <c r="D26" s="9"/>
      <c r="E26" s="9"/>
      <c r="F26" s="9"/>
      <c r="G26" s="10"/>
      <c r="K26" s="29">
        <f>+(G23-G20)/G23*100</f>
        <v>17.971517844127693</v>
      </c>
      <c r="L26" s="30">
        <f>+G23*K26%</f>
        <v>56712</v>
      </c>
    </row>
    <row r="27" spans="2:12" ht="15.75" thickTop="1"/>
    <row r="28" spans="2:12">
      <c r="B28" s="258" t="s">
        <v>98</v>
      </c>
      <c r="C28" s="258"/>
      <c r="D28" s="258"/>
      <c r="E28" s="258"/>
      <c r="F28" s="258"/>
      <c r="G28" s="258"/>
    </row>
    <row r="33" spans="4:10" ht="15.75">
      <c r="J33" s="2"/>
    </row>
    <row r="37" spans="4:10" ht="15.75">
      <c r="D37" s="2"/>
      <c r="E37" s="2"/>
      <c r="F37" s="2"/>
      <c r="G37" s="2"/>
      <c r="H37" s="2"/>
      <c r="I37" s="2"/>
    </row>
  </sheetData>
  <mergeCells count="9">
    <mergeCell ref="B14:G14"/>
    <mergeCell ref="B13:G13"/>
    <mergeCell ref="B28:G28"/>
    <mergeCell ref="C17:C18"/>
    <mergeCell ref="D17:D18"/>
    <mergeCell ref="E17:E18"/>
    <mergeCell ref="F17:F18"/>
    <mergeCell ref="G17:G18"/>
    <mergeCell ref="B17:B18"/>
  </mergeCells>
  <pageMargins left="0.7" right="0.7" top="0.75" bottom="0.75" header="0.3" footer="0.3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G40"/>
  <sheetViews>
    <sheetView zoomScale="120" zoomScaleNormal="120" workbookViewId="0">
      <selection activeCell="B2" sqref="B2:G2"/>
    </sheetView>
  </sheetViews>
  <sheetFormatPr defaultRowHeight="15"/>
  <cols>
    <col min="1" max="1" width="4.7109375" customWidth="1"/>
    <col min="2" max="2" width="14" customWidth="1"/>
    <col min="3" max="3" width="8.7109375" customWidth="1"/>
    <col min="4" max="4" width="11" customWidth="1"/>
    <col min="5" max="5" width="16.28515625" customWidth="1"/>
    <col min="6" max="6" width="11" customWidth="1"/>
    <col min="7" max="7" width="11.7109375" customWidth="1"/>
  </cols>
  <sheetData>
    <row r="1" spans="2:7">
      <c r="B1" s="273" t="s">
        <v>119</v>
      </c>
      <c r="C1" s="273"/>
      <c r="D1" s="273"/>
      <c r="E1" s="273"/>
      <c r="F1" s="273"/>
      <c r="G1" s="273"/>
    </row>
    <row r="2" spans="2:7">
      <c r="B2" s="292" t="s">
        <v>2</v>
      </c>
      <c r="C2" s="292"/>
      <c r="D2" s="292"/>
      <c r="E2" s="292"/>
      <c r="F2" s="292"/>
      <c r="G2" s="292"/>
    </row>
    <row r="3" spans="2:7">
      <c r="B3" s="292" t="s">
        <v>111</v>
      </c>
      <c r="C3" s="292"/>
      <c r="D3" s="292"/>
      <c r="E3" s="292"/>
      <c r="F3" s="292"/>
      <c r="G3" s="292"/>
    </row>
    <row r="4" spans="2:7" ht="15.75" thickBot="1">
      <c r="B4" s="1"/>
      <c r="C4" s="33"/>
      <c r="D4" s="33"/>
      <c r="E4" s="33"/>
      <c r="F4" s="33"/>
      <c r="G4" s="33"/>
    </row>
    <row r="5" spans="2:7">
      <c r="B5" s="293" t="s">
        <v>3</v>
      </c>
      <c r="C5" s="296" t="s">
        <v>5</v>
      </c>
      <c r="D5" s="46"/>
      <c r="E5" s="46"/>
      <c r="F5" s="296" t="s">
        <v>4</v>
      </c>
      <c r="G5" s="299"/>
    </row>
    <row r="6" spans="2:7" ht="15.75" thickBot="1">
      <c r="B6" s="294"/>
      <c r="C6" s="297"/>
      <c r="D6" s="298" t="s">
        <v>113</v>
      </c>
      <c r="E6" s="298"/>
      <c r="F6" s="298"/>
      <c r="G6" s="300"/>
    </row>
    <row r="7" spans="2:7" ht="26.25" thickBot="1">
      <c r="B7" s="295"/>
      <c r="C7" s="298"/>
      <c r="D7" s="119" t="s">
        <v>77</v>
      </c>
      <c r="E7" s="175" t="s">
        <v>112</v>
      </c>
      <c r="F7" s="47" t="s">
        <v>6</v>
      </c>
      <c r="G7" s="48" t="s">
        <v>62</v>
      </c>
    </row>
    <row r="8" spans="2:7" ht="15.75" thickBot="1">
      <c r="B8" s="49" t="s">
        <v>78</v>
      </c>
      <c r="C8" s="51" t="s">
        <v>82</v>
      </c>
      <c r="D8" s="50" t="s">
        <v>83</v>
      </c>
      <c r="E8" s="50" t="s">
        <v>84</v>
      </c>
      <c r="F8" s="52" t="s">
        <v>85</v>
      </c>
      <c r="G8" s="53" t="s">
        <v>86</v>
      </c>
    </row>
    <row r="9" spans="2:7">
      <c r="B9" s="21" t="s">
        <v>7</v>
      </c>
      <c r="C9" s="54">
        <v>5181</v>
      </c>
      <c r="D9" s="54">
        <v>4036</v>
      </c>
      <c r="E9" s="54">
        <v>726480</v>
      </c>
      <c r="F9" s="54">
        <v>21528</v>
      </c>
      <c r="G9" s="55">
        <v>1158</v>
      </c>
    </row>
    <row r="10" spans="2:7">
      <c r="B10" s="19" t="s">
        <v>8</v>
      </c>
      <c r="C10" s="56">
        <v>5538</v>
      </c>
      <c r="D10" s="56">
        <v>4351</v>
      </c>
      <c r="E10" s="56">
        <v>783180</v>
      </c>
      <c r="F10" s="56">
        <v>21329</v>
      </c>
      <c r="G10" s="57">
        <v>1013</v>
      </c>
    </row>
    <row r="11" spans="2:7">
      <c r="B11" s="19" t="s">
        <v>9</v>
      </c>
      <c r="C11" s="56">
        <v>6754</v>
      </c>
      <c r="D11" s="56">
        <v>5298</v>
      </c>
      <c r="E11" s="56">
        <v>953640</v>
      </c>
      <c r="F11" s="56">
        <v>26688</v>
      </c>
      <c r="G11" s="57">
        <v>1324</v>
      </c>
    </row>
    <row r="12" spans="2:7">
      <c r="B12" s="19" t="s">
        <v>10</v>
      </c>
      <c r="C12" s="56">
        <v>9838</v>
      </c>
      <c r="D12" s="56">
        <v>7861</v>
      </c>
      <c r="E12" s="56">
        <v>1414980</v>
      </c>
      <c r="F12" s="56">
        <v>37735</v>
      </c>
      <c r="G12" s="57">
        <v>1310</v>
      </c>
    </row>
    <row r="13" spans="2:7">
      <c r="B13" s="19" t="s">
        <v>11</v>
      </c>
      <c r="C13" s="56">
        <v>8266</v>
      </c>
      <c r="D13" s="56">
        <v>6519</v>
      </c>
      <c r="E13" s="56">
        <v>1173420</v>
      </c>
      <c r="F13" s="56">
        <v>31212</v>
      </c>
      <c r="G13" s="57">
        <v>1384</v>
      </c>
    </row>
    <row r="14" spans="2:7">
      <c r="B14" s="19" t="s">
        <v>12</v>
      </c>
      <c r="C14" s="56">
        <v>10650</v>
      </c>
      <c r="D14" s="56">
        <v>8520</v>
      </c>
      <c r="E14" s="56">
        <v>1533600</v>
      </c>
      <c r="F14" s="56">
        <v>42121</v>
      </c>
      <c r="G14" s="57">
        <v>2172</v>
      </c>
    </row>
    <row r="15" spans="2:7">
      <c r="B15" s="19" t="s">
        <v>13</v>
      </c>
      <c r="C15" s="56">
        <v>2814</v>
      </c>
      <c r="D15" s="56">
        <v>2216</v>
      </c>
      <c r="E15" s="56">
        <v>398880</v>
      </c>
      <c r="F15" s="56">
        <v>12380</v>
      </c>
      <c r="G15" s="57">
        <v>921</v>
      </c>
    </row>
    <row r="16" spans="2:7">
      <c r="B16" s="19" t="s">
        <v>14</v>
      </c>
      <c r="C16" s="56">
        <v>1639</v>
      </c>
      <c r="D16" s="56">
        <v>1266</v>
      </c>
      <c r="E16" s="56">
        <v>227880</v>
      </c>
      <c r="F16" s="56">
        <v>6865</v>
      </c>
      <c r="G16" s="57">
        <v>714</v>
      </c>
    </row>
    <row r="17" spans="2:7">
      <c r="B17" s="19" t="s">
        <v>15</v>
      </c>
      <c r="C17" s="56">
        <v>5538</v>
      </c>
      <c r="D17" s="56">
        <v>4349</v>
      </c>
      <c r="E17" s="56">
        <v>782820</v>
      </c>
      <c r="F17" s="56">
        <v>23841</v>
      </c>
      <c r="G17" s="57">
        <v>1412</v>
      </c>
    </row>
    <row r="18" spans="2:7">
      <c r="B18" s="19" t="s">
        <v>16</v>
      </c>
      <c r="C18" s="56">
        <v>5078</v>
      </c>
      <c r="D18" s="56">
        <v>3977</v>
      </c>
      <c r="E18" s="56">
        <v>715860</v>
      </c>
      <c r="F18" s="56">
        <v>20497</v>
      </c>
      <c r="G18" s="57">
        <v>1023</v>
      </c>
    </row>
    <row r="19" spans="2:7" ht="17.25" customHeight="1">
      <c r="B19" s="19" t="s">
        <v>17</v>
      </c>
      <c r="C19" s="56">
        <v>3860</v>
      </c>
      <c r="D19" s="56">
        <v>3066</v>
      </c>
      <c r="E19" s="56">
        <v>551880</v>
      </c>
      <c r="F19" s="56">
        <v>14142</v>
      </c>
      <c r="G19" s="57">
        <v>1025</v>
      </c>
    </row>
    <row r="20" spans="2:7">
      <c r="B20" s="19" t="s">
        <v>18</v>
      </c>
      <c r="C20" s="56">
        <v>4528</v>
      </c>
      <c r="D20" s="56">
        <v>3512</v>
      </c>
      <c r="E20" s="56">
        <v>632160</v>
      </c>
      <c r="F20" s="56">
        <v>18622</v>
      </c>
      <c r="G20" s="57">
        <v>1187</v>
      </c>
    </row>
    <row r="21" spans="2:7">
      <c r="B21" s="19" t="s">
        <v>19</v>
      </c>
      <c r="C21" s="56">
        <v>7092</v>
      </c>
      <c r="D21" s="56">
        <v>5552</v>
      </c>
      <c r="E21" s="56">
        <v>999360</v>
      </c>
      <c r="F21" s="56">
        <v>29795</v>
      </c>
      <c r="G21" s="57">
        <v>1473</v>
      </c>
    </row>
    <row r="22" spans="2:7">
      <c r="B22" s="19" t="s">
        <v>20</v>
      </c>
      <c r="C22" s="56">
        <v>5571</v>
      </c>
      <c r="D22" s="56">
        <v>4422</v>
      </c>
      <c r="E22" s="56">
        <v>795960</v>
      </c>
      <c r="F22" s="56">
        <v>21960</v>
      </c>
      <c r="G22" s="57">
        <v>1095</v>
      </c>
    </row>
    <row r="23" spans="2:7">
      <c r="B23" s="19" t="s">
        <v>21</v>
      </c>
      <c r="C23" s="56">
        <v>5881</v>
      </c>
      <c r="D23" s="56">
        <v>4683</v>
      </c>
      <c r="E23" s="56">
        <v>842940</v>
      </c>
      <c r="F23" s="56">
        <v>23285</v>
      </c>
      <c r="G23" s="57">
        <v>1198</v>
      </c>
    </row>
    <row r="24" spans="2:7">
      <c r="B24" s="19" t="s">
        <v>22</v>
      </c>
      <c r="C24" s="56">
        <v>6447</v>
      </c>
      <c r="D24" s="56">
        <v>5095</v>
      </c>
      <c r="E24" s="56">
        <v>917100</v>
      </c>
      <c r="F24" s="56">
        <v>27087</v>
      </c>
      <c r="G24" s="57">
        <v>1509</v>
      </c>
    </row>
    <row r="25" spans="2:7">
      <c r="B25" s="19" t="s">
        <v>23</v>
      </c>
      <c r="C25" s="56">
        <v>7133</v>
      </c>
      <c r="D25" s="56">
        <v>5662</v>
      </c>
      <c r="E25" s="56">
        <v>1019160</v>
      </c>
      <c r="F25" s="56">
        <v>28940</v>
      </c>
      <c r="G25" s="57">
        <v>1435</v>
      </c>
    </row>
    <row r="26" spans="2:7">
      <c r="B26" s="19" t="s">
        <v>24</v>
      </c>
      <c r="C26" s="56">
        <v>3720</v>
      </c>
      <c r="D26" s="56">
        <v>2917</v>
      </c>
      <c r="E26" s="56">
        <v>525060</v>
      </c>
      <c r="F26" s="56">
        <v>15332</v>
      </c>
      <c r="G26" s="57">
        <v>1029</v>
      </c>
    </row>
    <row r="27" spans="2:7">
      <c r="B27" s="19" t="s">
        <v>25</v>
      </c>
      <c r="C27" s="56">
        <v>3463</v>
      </c>
      <c r="D27" s="56">
        <v>2688</v>
      </c>
      <c r="E27" s="56">
        <v>483840</v>
      </c>
      <c r="F27" s="56">
        <v>14625</v>
      </c>
      <c r="G27" s="57">
        <v>1198</v>
      </c>
    </row>
    <row r="28" spans="2:7">
      <c r="B28" s="19" t="s">
        <v>26</v>
      </c>
      <c r="C28" s="56">
        <v>4194</v>
      </c>
      <c r="D28" s="56">
        <v>3242</v>
      </c>
      <c r="E28" s="56">
        <v>583560</v>
      </c>
      <c r="F28" s="56">
        <v>18014</v>
      </c>
      <c r="G28" s="57">
        <v>1271</v>
      </c>
    </row>
    <row r="29" spans="2:7">
      <c r="B29" s="19" t="s">
        <v>27</v>
      </c>
      <c r="C29" s="56">
        <v>6203</v>
      </c>
      <c r="D29" s="56">
        <v>4894</v>
      </c>
      <c r="E29" s="56">
        <v>880920</v>
      </c>
      <c r="F29" s="56">
        <v>24863</v>
      </c>
      <c r="G29" s="57">
        <v>1460</v>
      </c>
    </row>
    <row r="30" spans="2:7">
      <c r="B30" s="19" t="s">
        <v>28</v>
      </c>
      <c r="C30" s="56">
        <v>6741</v>
      </c>
      <c r="D30" s="56">
        <v>5356</v>
      </c>
      <c r="E30" s="56">
        <v>964080</v>
      </c>
      <c r="F30" s="56">
        <v>26272</v>
      </c>
      <c r="G30" s="57">
        <v>1425</v>
      </c>
    </row>
    <row r="31" spans="2:7">
      <c r="B31" s="19" t="s">
        <v>29</v>
      </c>
      <c r="C31" s="56">
        <v>4606</v>
      </c>
      <c r="D31" s="56">
        <v>3580</v>
      </c>
      <c r="E31" s="56">
        <v>644400</v>
      </c>
      <c r="F31" s="56">
        <v>19675</v>
      </c>
      <c r="G31" s="57">
        <v>1144</v>
      </c>
    </row>
    <row r="32" spans="2:7" ht="15.75" customHeight="1">
      <c r="B32" s="19" t="s">
        <v>30</v>
      </c>
      <c r="C32" s="56">
        <v>2359</v>
      </c>
      <c r="D32" s="56">
        <v>1814</v>
      </c>
      <c r="E32" s="56">
        <v>326520</v>
      </c>
      <c r="F32" s="56">
        <v>10382</v>
      </c>
      <c r="G32" s="57">
        <v>1141</v>
      </c>
    </row>
    <row r="33" spans="2:7" ht="15.75" customHeight="1">
      <c r="B33" s="19" t="s">
        <v>31</v>
      </c>
      <c r="C33" s="56">
        <v>2279</v>
      </c>
      <c r="D33" s="56">
        <v>1776</v>
      </c>
      <c r="E33" s="56">
        <v>319680</v>
      </c>
      <c r="F33" s="56">
        <v>9891</v>
      </c>
      <c r="G33" s="57">
        <v>1314</v>
      </c>
    </row>
    <row r="34" spans="2:7" ht="15.75" thickBot="1">
      <c r="B34" s="58" t="s">
        <v>32</v>
      </c>
      <c r="C34" s="59">
        <v>2373</v>
      </c>
      <c r="D34" s="59">
        <v>1875</v>
      </c>
      <c r="E34" s="59">
        <v>337500</v>
      </c>
      <c r="F34" s="59">
        <v>10848</v>
      </c>
      <c r="G34" s="60">
        <v>1076</v>
      </c>
    </row>
    <row r="35" spans="2:7">
      <c r="B35" s="172" t="s">
        <v>103</v>
      </c>
      <c r="C35" s="205">
        <f>SUM(C9:C34)</f>
        <v>137746</v>
      </c>
      <c r="D35" s="173">
        <f>SUM(D9:D34)</f>
        <v>108527</v>
      </c>
      <c r="E35" s="173">
        <f>SUM(E9:E34)</f>
        <v>19534860</v>
      </c>
      <c r="F35" s="205">
        <f>SUM(F9:F34)</f>
        <v>557929</v>
      </c>
      <c r="G35" s="174">
        <f>SUM(G9:G34)</f>
        <v>32411</v>
      </c>
    </row>
    <row r="36" spans="2:7">
      <c r="B36" s="206">
        <v>2015</v>
      </c>
      <c r="C36" s="207">
        <v>137746</v>
      </c>
      <c r="D36" s="207">
        <v>108527</v>
      </c>
      <c r="E36" s="207">
        <v>22790670</v>
      </c>
      <c r="F36" s="208">
        <v>557929</v>
      </c>
      <c r="G36" s="209">
        <v>32671</v>
      </c>
    </row>
    <row r="37" spans="2:7">
      <c r="B37" s="206">
        <v>2014</v>
      </c>
      <c r="C37" s="207">
        <v>137771</v>
      </c>
      <c r="D37" s="207">
        <v>108527</v>
      </c>
      <c r="E37" s="207">
        <v>21162765</v>
      </c>
      <c r="F37" s="208">
        <v>558202</v>
      </c>
      <c r="G37" s="209">
        <v>30908</v>
      </c>
    </row>
    <row r="38" spans="2:7">
      <c r="B38" s="206">
        <v>2013</v>
      </c>
      <c r="C38" s="207">
        <v>137771</v>
      </c>
      <c r="D38" s="207">
        <v>130007</v>
      </c>
      <c r="E38" s="207">
        <v>21162765</v>
      </c>
      <c r="F38" s="207">
        <v>557929</v>
      </c>
      <c r="G38" s="210">
        <v>25000</v>
      </c>
    </row>
    <row r="39" spans="2:7" ht="15.75" thickBot="1">
      <c r="B39" s="211">
        <v>2012</v>
      </c>
      <c r="C39" s="212">
        <v>137771</v>
      </c>
      <c r="D39" s="212">
        <v>130007</v>
      </c>
      <c r="E39" s="212">
        <v>23401260</v>
      </c>
      <c r="F39" s="212">
        <v>557929</v>
      </c>
      <c r="G39" s="213">
        <v>25000</v>
      </c>
    </row>
    <row r="40" spans="2:7" ht="15.75" thickTop="1">
      <c r="B40" s="291" t="s">
        <v>33</v>
      </c>
      <c r="C40" s="291"/>
      <c r="D40" s="291"/>
      <c r="E40" s="291"/>
      <c r="F40" s="291"/>
      <c r="G40" s="291"/>
    </row>
  </sheetData>
  <mergeCells count="8">
    <mergeCell ref="B40:G40"/>
    <mergeCell ref="B1:G1"/>
    <mergeCell ref="B2:G2"/>
    <mergeCell ref="B3:G3"/>
    <mergeCell ref="B5:B7"/>
    <mergeCell ref="C5:C7"/>
    <mergeCell ref="F5:G6"/>
    <mergeCell ref="D6:E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I38"/>
  <sheetViews>
    <sheetView zoomScale="110" zoomScaleNormal="110" workbookViewId="0">
      <selection activeCell="B2" sqref="B2:H2"/>
    </sheetView>
  </sheetViews>
  <sheetFormatPr defaultRowHeight="15"/>
  <cols>
    <col min="1" max="1" width="7.5703125" customWidth="1"/>
    <col min="2" max="2" width="18.42578125" customWidth="1"/>
    <col min="3" max="3" width="12.28515625" customWidth="1"/>
    <col min="4" max="4" width="12.5703125" customWidth="1"/>
    <col min="5" max="5" width="12.85546875" customWidth="1"/>
    <col min="6" max="6" width="13.140625" customWidth="1"/>
    <col min="7" max="7" width="11.5703125" customWidth="1"/>
    <col min="8" max="8" width="13.140625" customWidth="1"/>
  </cols>
  <sheetData>
    <row r="1" spans="2:9">
      <c r="B1" s="273" t="s">
        <v>120</v>
      </c>
      <c r="C1" s="273"/>
      <c r="D1" s="273"/>
      <c r="E1" s="273"/>
      <c r="F1" s="273"/>
      <c r="G1" s="273"/>
      <c r="H1" s="273"/>
    </row>
    <row r="2" spans="2:9">
      <c r="B2" s="292" t="s">
        <v>36</v>
      </c>
      <c r="C2" s="292"/>
      <c r="D2" s="292"/>
      <c r="E2" s="292"/>
      <c r="F2" s="292"/>
      <c r="G2" s="292"/>
      <c r="H2" s="292"/>
    </row>
    <row r="3" spans="2:9">
      <c r="B3" s="292" t="s">
        <v>104</v>
      </c>
      <c r="C3" s="292"/>
      <c r="D3" s="292"/>
      <c r="E3" s="292"/>
      <c r="F3" s="292"/>
      <c r="G3" s="292"/>
      <c r="H3" s="292"/>
    </row>
    <row r="4" spans="2:9" ht="15.75" thickBot="1">
      <c r="B4" s="1"/>
      <c r="C4" s="45"/>
      <c r="D4" s="45"/>
      <c r="E4" s="45"/>
      <c r="F4" s="45"/>
      <c r="G4" s="45"/>
      <c r="H4" s="45"/>
    </row>
    <row r="5" spans="2:9" ht="27" thickTop="1" thickBot="1">
      <c r="B5" s="3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133</v>
      </c>
      <c r="I5" s="256" t="s">
        <v>134</v>
      </c>
    </row>
    <row r="6" spans="2:9" ht="15.75" thickBot="1">
      <c r="B6" s="61" t="s">
        <v>78</v>
      </c>
      <c r="C6" s="62" t="s">
        <v>79</v>
      </c>
      <c r="D6" s="63" t="s">
        <v>80</v>
      </c>
      <c r="E6" s="63" t="s">
        <v>81</v>
      </c>
      <c r="F6" s="63" t="s">
        <v>82</v>
      </c>
      <c r="G6" s="62" t="s">
        <v>83</v>
      </c>
      <c r="H6" s="243" t="s">
        <v>84</v>
      </c>
      <c r="I6" s="257" t="s">
        <v>85</v>
      </c>
    </row>
    <row r="7" spans="2:9">
      <c r="B7" s="64" t="s">
        <v>43</v>
      </c>
      <c r="C7" s="18">
        <v>110</v>
      </c>
      <c r="D7" s="18">
        <v>40</v>
      </c>
      <c r="E7" s="18">
        <v>32</v>
      </c>
      <c r="F7" s="18">
        <v>14</v>
      </c>
      <c r="G7" s="18">
        <v>7</v>
      </c>
      <c r="H7" s="244">
        <v>29</v>
      </c>
      <c r="I7" s="255">
        <v>37</v>
      </c>
    </row>
    <row r="8" spans="2:9">
      <c r="B8" s="19" t="s">
        <v>8</v>
      </c>
      <c r="C8" s="17">
        <v>155</v>
      </c>
      <c r="D8" s="17">
        <v>51</v>
      </c>
      <c r="E8" s="17">
        <v>44</v>
      </c>
      <c r="F8" s="17">
        <v>18</v>
      </c>
      <c r="G8" s="17">
        <v>8</v>
      </c>
      <c r="H8" s="245">
        <v>49</v>
      </c>
      <c r="I8" s="250">
        <v>90</v>
      </c>
    </row>
    <row r="9" spans="2:9">
      <c r="B9" s="19" t="s">
        <v>9</v>
      </c>
      <c r="C9" s="17">
        <v>151</v>
      </c>
      <c r="D9" s="17">
        <v>61</v>
      </c>
      <c r="E9" s="17">
        <v>55</v>
      </c>
      <c r="F9" s="17">
        <v>24</v>
      </c>
      <c r="G9" s="17">
        <v>5</v>
      </c>
      <c r="H9" s="245">
        <v>50</v>
      </c>
      <c r="I9" s="250">
        <v>53</v>
      </c>
    </row>
    <row r="10" spans="2:9">
      <c r="B10" s="19" t="s">
        <v>10</v>
      </c>
      <c r="C10" s="17">
        <v>150</v>
      </c>
      <c r="D10" s="17">
        <v>88</v>
      </c>
      <c r="E10" s="17">
        <v>52</v>
      </c>
      <c r="F10" s="17">
        <v>30</v>
      </c>
      <c r="G10" s="17">
        <v>10</v>
      </c>
      <c r="H10" s="245">
        <v>55</v>
      </c>
      <c r="I10" s="250">
        <v>41</v>
      </c>
    </row>
    <row r="11" spans="2:9">
      <c r="B11" s="19" t="s">
        <v>11</v>
      </c>
      <c r="C11" s="17">
        <v>171</v>
      </c>
      <c r="D11" s="17">
        <v>78</v>
      </c>
      <c r="E11" s="17">
        <v>55</v>
      </c>
      <c r="F11" s="17">
        <v>26</v>
      </c>
      <c r="G11" s="17">
        <v>14</v>
      </c>
      <c r="H11" s="245">
        <v>70</v>
      </c>
      <c r="I11" s="250">
        <v>93</v>
      </c>
    </row>
    <row r="12" spans="2:9">
      <c r="B12" s="19" t="s">
        <v>12</v>
      </c>
      <c r="C12" s="17">
        <v>130</v>
      </c>
      <c r="D12" s="17">
        <v>79</v>
      </c>
      <c r="E12" s="17">
        <v>96</v>
      </c>
      <c r="F12" s="17">
        <v>38</v>
      </c>
      <c r="G12" s="17">
        <v>11</v>
      </c>
      <c r="H12" s="245">
        <v>52</v>
      </c>
      <c r="I12" s="250">
        <v>76</v>
      </c>
    </row>
    <row r="13" spans="2:9">
      <c r="B13" s="19" t="s">
        <v>13</v>
      </c>
      <c r="C13" s="17">
        <v>93</v>
      </c>
      <c r="D13" s="17">
        <v>43</v>
      </c>
      <c r="E13" s="17">
        <v>14</v>
      </c>
      <c r="F13" s="17">
        <v>12</v>
      </c>
      <c r="G13" s="17">
        <v>6</v>
      </c>
      <c r="H13" s="245">
        <v>28</v>
      </c>
      <c r="I13" s="250">
        <v>34</v>
      </c>
    </row>
    <row r="14" spans="2:9">
      <c r="B14" s="19" t="s">
        <v>14</v>
      </c>
      <c r="C14" s="17">
        <v>34</v>
      </c>
      <c r="D14" s="17">
        <v>16</v>
      </c>
      <c r="E14" s="17">
        <v>8</v>
      </c>
      <c r="F14" s="17">
        <v>1</v>
      </c>
      <c r="G14" s="17">
        <v>1</v>
      </c>
      <c r="H14" s="245">
        <v>17</v>
      </c>
      <c r="I14" s="250">
        <v>41</v>
      </c>
    </row>
    <row r="15" spans="2:9">
      <c r="B15" s="19" t="s">
        <v>15</v>
      </c>
      <c r="C15" s="17">
        <v>135</v>
      </c>
      <c r="D15" s="17">
        <v>75</v>
      </c>
      <c r="E15" s="17">
        <v>43</v>
      </c>
      <c r="F15" s="17">
        <v>14</v>
      </c>
      <c r="G15" s="17">
        <v>8</v>
      </c>
      <c r="H15" s="245">
        <v>42</v>
      </c>
      <c r="I15" s="250">
        <v>47</v>
      </c>
    </row>
    <row r="16" spans="2:9">
      <c r="B16" s="19" t="s">
        <v>16</v>
      </c>
      <c r="C16" s="17">
        <v>92</v>
      </c>
      <c r="D16" s="17">
        <v>37</v>
      </c>
      <c r="E16" s="17">
        <v>41</v>
      </c>
      <c r="F16" s="17">
        <v>13</v>
      </c>
      <c r="G16" s="17">
        <v>3</v>
      </c>
      <c r="H16" s="245">
        <v>41</v>
      </c>
      <c r="I16" s="250">
        <v>57</v>
      </c>
    </row>
    <row r="17" spans="2:9">
      <c r="B17" s="19" t="s">
        <v>17</v>
      </c>
      <c r="C17" s="17">
        <v>114</v>
      </c>
      <c r="D17" s="17">
        <v>33</v>
      </c>
      <c r="E17" s="17">
        <v>20</v>
      </c>
      <c r="F17" s="17">
        <v>7</v>
      </c>
      <c r="G17" s="17">
        <v>2</v>
      </c>
      <c r="H17" s="245">
        <v>33</v>
      </c>
      <c r="I17" s="250">
        <v>69</v>
      </c>
    </row>
    <row r="18" spans="2:9">
      <c r="B18" s="19" t="s">
        <v>18</v>
      </c>
      <c r="C18" s="17">
        <v>105</v>
      </c>
      <c r="D18" s="17">
        <v>60</v>
      </c>
      <c r="E18" s="17">
        <v>25</v>
      </c>
      <c r="F18" s="17">
        <v>4</v>
      </c>
      <c r="G18" s="17">
        <v>6</v>
      </c>
      <c r="H18" s="245">
        <v>32</v>
      </c>
      <c r="I18" s="250">
        <v>27</v>
      </c>
    </row>
    <row r="19" spans="2:9">
      <c r="B19" s="19" t="s">
        <v>19</v>
      </c>
      <c r="C19" s="17">
        <v>85</v>
      </c>
      <c r="D19" s="17">
        <v>50</v>
      </c>
      <c r="E19" s="17">
        <v>40</v>
      </c>
      <c r="F19" s="17">
        <v>11</v>
      </c>
      <c r="G19" s="17">
        <v>6</v>
      </c>
      <c r="H19" s="245">
        <v>66</v>
      </c>
      <c r="I19" s="250">
        <v>84</v>
      </c>
    </row>
    <row r="20" spans="2:9">
      <c r="B20" s="19" t="s">
        <v>20</v>
      </c>
      <c r="C20" s="17">
        <v>115</v>
      </c>
      <c r="D20" s="17">
        <v>57</v>
      </c>
      <c r="E20" s="17">
        <v>30</v>
      </c>
      <c r="F20" s="17">
        <v>18</v>
      </c>
      <c r="G20" s="17">
        <v>3</v>
      </c>
      <c r="H20" s="245">
        <v>33</v>
      </c>
      <c r="I20" s="250">
        <v>49</v>
      </c>
    </row>
    <row r="21" spans="2:9">
      <c r="B21" s="19" t="s">
        <v>21</v>
      </c>
      <c r="C21" s="17">
        <v>133</v>
      </c>
      <c r="D21" s="17">
        <v>68</v>
      </c>
      <c r="E21" s="17">
        <v>26</v>
      </c>
      <c r="F21" s="17">
        <v>20</v>
      </c>
      <c r="G21" s="17">
        <v>5</v>
      </c>
      <c r="H21" s="245">
        <v>38</v>
      </c>
      <c r="I21" s="250">
        <v>35</v>
      </c>
    </row>
    <row r="22" spans="2:9">
      <c r="B22" s="65" t="s">
        <v>22</v>
      </c>
      <c r="C22" s="17">
        <v>121</v>
      </c>
      <c r="D22" s="17">
        <v>79</v>
      </c>
      <c r="E22" s="17">
        <v>68</v>
      </c>
      <c r="F22" s="17">
        <v>23</v>
      </c>
      <c r="G22" s="17">
        <v>5</v>
      </c>
      <c r="H22" s="245">
        <v>42</v>
      </c>
      <c r="I22" s="250">
        <v>80</v>
      </c>
    </row>
    <row r="23" spans="2:9">
      <c r="B23" s="19" t="s">
        <v>23</v>
      </c>
      <c r="C23" s="17">
        <v>128</v>
      </c>
      <c r="D23" s="17">
        <v>51</v>
      </c>
      <c r="E23" s="17">
        <v>44</v>
      </c>
      <c r="F23" s="17">
        <v>25</v>
      </c>
      <c r="G23" s="17">
        <v>10</v>
      </c>
      <c r="H23" s="245">
        <v>29</v>
      </c>
      <c r="I23" s="250">
        <v>55</v>
      </c>
    </row>
    <row r="24" spans="2:9">
      <c r="B24" s="19" t="s">
        <v>24</v>
      </c>
      <c r="C24" s="17">
        <v>56</v>
      </c>
      <c r="D24" s="17">
        <v>42</v>
      </c>
      <c r="E24" s="17">
        <v>25</v>
      </c>
      <c r="F24" s="17">
        <v>17</v>
      </c>
      <c r="G24" s="17">
        <v>7</v>
      </c>
      <c r="H24" s="245">
        <v>39</v>
      </c>
      <c r="I24" s="250">
        <v>56</v>
      </c>
    </row>
    <row r="25" spans="2:9">
      <c r="B25" s="19" t="s">
        <v>25</v>
      </c>
      <c r="C25" s="17">
        <v>102</v>
      </c>
      <c r="D25" s="17">
        <v>43</v>
      </c>
      <c r="E25" s="17">
        <v>33</v>
      </c>
      <c r="F25" s="17">
        <v>13</v>
      </c>
      <c r="G25" s="17">
        <v>8</v>
      </c>
      <c r="H25" s="245">
        <v>34</v>
      </c>
      <c r="I25" s="250">
        <v>77</v>
      </c>
    </row>
    <row r="26" spans="2:9">
      <c r="B26" s="19" t="s">
        <v>26</v>
      </c>
      <c r="C26" s="17">
        <v>74</v>
      </c>
      <c r="D26" s="17">
        <v>43</v>
      </c>
      <c r="E26" s="17">
        <v>14</v>
      </c>
      <c r="F26" s="17">
        <v>19</v>
      </c>
      <c r="G26" s="17">
        <v>10</v>
      </c>
      <c r="H26" s="245">
        <v>48</v>
      </c>
      <c r="I26" s="250">
        <v>49</v>
      </c>
    </row>
    <row r="27" spans="2:9">
      <c r="B27" s="19" t="s">
        <v>27</v>
      </c>
      <c r="C27" s="17">
        <v>115</v>
      </c>
      <c r="D27" s="17">
        <v>54</v>
      </c>
      <c r="E27" s="17">
        <v>21</v>
      </c>
      <c r="F27" s="17">
        <v>12</v>
      </c>
      <c r="G27" s="17">
        <v>1</v>
      </c>
      <c r="H27" s="245">
        <v>27</v>
      </c>
      <c r="I27" s="250">
        <v>33</v>
      </c>
    </row>
    <row r="28" spans="2:9">
      <c r="B28" s="19" t="s">
        <v>28</v>
      </c>
      <c r="C28" s="17">
        <v>114</v>
      </c>
      <c r="D28" s="17">
        <v>48</v>
      </c>
      <c r="E28" s="17">
        <v>49</v>
      </c>
      <c r="F28" s="17">
        <v>16</v>
      </c>
      <c r="G28" s="17">
        <v>6</v>
      </c>
      <c r="H28" s="245">
        <v>29</v>
      </c>
      <c r="I28" s="250">
        <v>44</v>
      </c>
    </row>
    <row r="29" spans="2:9">
      <c r="B29" s="19" t="s">
        <v>29</v>
      </c>
      <c r="C29" s="17">
        <v>85</v>
      </c>
      <c r="D29" s="17">
        <v>50</v>
      </c>
      <c r="E29" s="17">
        <v>23</v>
      </c>
      <c r="F29" s="17">
        <v>8</v>
      </c>
      <c r="G29" s="17">
        <v>1</v>
      </c>
      <c r="H29" s="245">
        <v>23</v>
      </c>
      <c r="I29" s="250">
        <v>51</v>
      </c>
    </row>
    <row r="30" spans="2:9">
      <c r="B30" s="19" t="s">
        <v>30</v>
      </c>
      <c r="C30" s="17">
        <v>89</v>
      </c>
      <c r="D30" s="17">
        <v>27</v>
      </c>
      <c r="E30" s="17">
        <v>17</v>
      </c>
      <c r="F30" s="17">
        <v>6</v>
      </c>
      <c r="G30" s="17">
        <v>1</v>
      </c>
      <c r="H30" s="245">
        <v>25</v>
      </c>
      <c r="I30" s="250">
        <v>45</v>
      </c>
    </row>
    <row r="31" spans="2:9">
      <c r="B31" s="19" t="s">
        <v>31</v>
      </c>
      <c r="C31" s="17">
        <v>31</v>
      </c>
      <c r="D31" s="17">
        <v>21</v>
      </c>
      <c r="E31" s="17">
        <v>8</v>
      </c>
      <c r="F31" s="17">
        <v>4</v>
      </c>
      <c r="G31" s="17">
        <v>2</v>
      </c>
      <c r="H31" s="245">
        <v>18</v>
      </c>
      <c r="I31" s="250">
        <v>25</v>
      </c>
    </row>
    <row r="32" spans="2:9" ht="15.75" thickBot="1">
      <c r="B32" s="66" t="s">
        <v>32</v>
      </c>
      <c r="C32" s="67">
        <v>51</v>
      </c>
      <c r="D32" s="67">
        <v>28</v>
      </c>
      <c r="E32" s="67">
        <v>18</v>
      </c>
      <c r="F32" s="67">
        <v>6</v>
      </c>
      <c r="G32" s="67">
        <v>6</v>
      </c>
      <c r="H32" s="246">
        <v>14</v>
      </c>
      <c r="I32" s="254">
        <v>24</v>
      </c>
    </row>
    <row r="33" spans="2:9">
      <c r="B33" s="237" t="s">
        <v>105</v>
      </c>
      <c r="C33" s="238">
        <f t="shared" ref="C33:I33" si="0">SUM(C7:C32)</f>
        <v>2739</v>
      </c>
      <c r="D33" s="238">
        <f t="shared" si="0"/>
        <v>1322</v>
      </c>
      <c r="E33" s="238">
        <f t="shared" si="0"/>
        <v>901</v>
      </c>
      <c r="F33" s="239">
        <f t="shared" si="0"/>
        <v>399</v>
      </c>
      <c r="G33" s="239">
        <f t="shared" si="0"/>
        <v>152</v>
      </c>
      <c r="H33" s="247">
        <f t="shared" si="0"/>
        <v>963</v>
      </c>
      <c r="I33" s="253">
        <f t="shared" si="0"/>
        <v>1372</v>
      </c>
    </row>
    <row r="34" spans="2:9">
      <c r="B34" s="240">
        <v>2015</v>
      </c>
      <c r="C34" s="241">
        <v>561</v>
      </c>
      <c r="D34" s="241">
        <v>722</v>
      </c>
      <c r="E34" s="241">
        <v>2870</v>
      </c>
      <c r="F34" s="242">
        <v>523</v>
      </c>
      <c r="G34" s="242">
        <v>1023</v>
      </c>
      <c r="H34" s="248">
        <v>797</v>
      </c>
      <c r="I34" s="251"/>
    </row>
    <row r="35" spans="2:9">
      <c r="B35" s="240">
        <v>2014</v>
      </c>
      <c r="C35" s="241">
        <v>2810</v>
      </c>
      <c r="D35" s="241">
        <v>1020</v>
      </c>
      <c r="E35" s="241">
        <v>1697</v>
      </c>
      <c r="F35" s="242">
        <v>995</v>
      </c>
      <c r="G35" s="242">
        <v>481</v>
      </c>
      <c r="H35" s="248">
        <v>984</v>
      </c>
      <c r="I35" s="251"/>
    </row>
    <row r="36" spans="2:9">
      <c r="B36" s="240">
        <v>2013</v>
      </c>
      <c r="C36" s="241">
        <v>2436</v>
      </c>
      <c r="D36" s="242">
        <v>850</v>
      </c>
      <c r="E36" s="241">
        <v>1049</v>
      </c>
      <c r="F36" s="242">
        <v>714</v>
      </c>
      <c r="G36" s="242">
        <v>383</v>
      </c>
      <c r="H36" s="248">
        <v>811</v>
      </c>
      <c r="I36" s="251"/>
    </row>
    <row r="37" spans="2:9" ht="15.75" thickBot="1">
      <c r="B37" s="240">
        <v>2012</v>
      </c>
      <c r="C37" s="241">
        <v>2917</v>
      </c>
      <c r="D37" s="241">
        <v>1323</v>
      </c>
      <c r="E37" s="241">
        <v>1280</v>
      </c>
      <c r="F37" s="241">
        <v>1078</v>
      </c>
      <c r="G37" s="242">
        <v>390</v>
      </c>
      <c r="H37" s="249">
        <v>1032</v>
      </c>
      <c r="I37" s="252"/>
    </row>
    <row r="38" spans="2:9" ht="15.75" thickTop="1">
      <c r="B38" s="301" t="s">
        <v>132</v>
      </c>
      <c r="C38" s="301"/>
      <c r="D38" s="301"/>
      <c r="E38" s="301"/>
      <c r="F38" s="301"/>
      <c r="G38" s="301"/>
      <c r="H38" s="301"/>
    </row>
  </sheetData>
  <mergeCells count="4">
    <mergeCell ref="B1:H1"/>
    <mergeCell ref="B2:H2"/>
    <mergeCell ref="B3:H3"/>
    <mergeCell ref="B38:H3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1:J39"/>
  <sheetViews>
    <sheetView workbookViewId="0">
      <selection activeCell="B2" sqref="B2:I2"/>
    </sheetView>
  </sheetViews>
  <sheetFormatPr defaultRowHeight="15"/>
  <cols>
    <col min="1" max="1" width="2.42578125" customWidth="1"/>
    <col min="2" max="2" width="15.7109375" customWidth="1"/>
    <col min="3" max="3" width="11" customWidth="1"/>
    <col min="4" max="4" width="10.28515625" customWidth="1"/>
    <col min="5" max="5" width="10.42578125" customWidth="1"/>
    <col min="8" max="8" width="12.85546875" customWidth="1"/>
    <col min="9" max="9" width="14.5703125" customWidth="1"/>
    <col min="10" max="10" width="11" customWidth="1"/>
  </cols>
  <sheetData>
    <row r="1" spans="2:10">
      <c r="B1" s="304" t="s">
        <v>121</v>
      </c>
      <c r="C1" s="304"/>
      <c r="D1" s="304"/>
      <c r="E1" s="304"/>
      <c r="F1" s="304"/>
      <c r="G1" s="304"/>
      <c r="H1" s="304"/>
      <c r="I1" s="304"/>
      <c r="J1" s="33"/>
    </row>
    <row r="2" spans="2:10">
      <c r="B2" s="292" t="s">
        <v>44</v>
      </c>
      <c r="C2" s="292"/>
      <c r="D2" s="292"/>
      <c r="E2" s="292"/>
      <c r="F2" s="292"/>
      <c r="G2" s="292"/>
      <c r="H2" s="292"/>
      <c r="I2" s="292"/>
      <c r="J2" s="33"/>
    </row>
    <row r="3" spans="2:10">
      <c r="B3" s="292" t="s">
        <v>106</v>
      </c>
      <c r="C3" s="292"/>
      <c r="D3" s="292"/>
      <c r="E3" s="292"/>
      <c r="F3" s="292"/>
      <c r="G3" s="292"/>
      <c r="H3" s="292"/>
      <c r="I3" s="292"/>
      <c r="J3" s="33"/>
    </row>
    <row r="4" spans="2:10" ht="15.75" thickBot="1">
      <c r="B4" s="1"/>
      <c r="C4" s="33"/>
      <c r="D4" s="33"/>
      <c r="E4" s="33"/>
      <c r="F4" s="33"/>
      <c r="G4" s="33"/>
      <c r="H4" s="33"/>
      <c r="I4" s="33"/>
      <c r="J4" s="33"/>
    </row>
    <row r="5" spans="2:10" ht="16.5" thickTop="1" thickBot="1">
      <c r="B5" s="305" t="s">
        <v>3</v>
      </c>
      <c r="C5" s="307" t="s">
        <v>89</v>
      </c>
      <c r="D5" s="307"/>
      <c r="E5" s="307"/>
      <c r="F5" s="307"/>
      <c r="G5" s="307"/>
      <c r="H5" s="307"/>
      <c r="I5" s="307"/>
      <c r="J5" s="302" t="s">
        <v>35</v>
      </c>
    </row>
    <row r="6" spans="2:10" ht="15.75" thickBot="1">
      <c r="B6" s="306"/>
      <c r="C6" s="69" t="s">
        <v>90</v>
      </c>
      <c r="D6" s="69" t="s">
        <v>91</v>
      </c>
      <c r="E6" s="69" t="s">
        <v>92</v>
      </c>
      <c r="F6" s="69" t="s">
        <v>93</v>
      </c>
      <c r="G6" s="69" t="s">
        <v>94</v>
      </c>
      <c r="H6" s="69" t="s">
        <v>95</v>
      </c>
      <c r="I6" s="69" t="s">
        <v>96</v>
      </c>
      <c r="J6" s="303"/>
    </row>
    <row r="7" spans="2:10" ht="15.75" thickBot="1">
      <c r="B7" s="49" t="s">
        <v>78</v>
      </c>
      <c r="C7" s="70" t="s">
        <v>80</v>
      </c>
      <c r="D7" s="70" t="s">
        <v>81</v>
      </c>
      <c r="E7" s="71" t="s">
        <v>82</v>
      </c>
      <c r="F7" s="63" t="s">
        <v>83</v>
      </c>
      <c r="G7" s="70" t="s">
        <v>84</v>
      </c>
      <c r="H7" s="70" t="s">
        <v>85</v>
      </c>
      <c r="I7" s="70" t="s">
        <v>86</v>
      </c>
      <c r="J7" s="72" t="s">
        <v>87</v>
      </c>
    </row>
    <row r="8" spans="2:10">
      <c r="B8" s="73" t="s">
        <v>7</v>
      </c>
      <c r="C8" s="74">
        <v>56919</v>
      </c>
      <c r="D8" s="74">
        <v>1510</v>
      </c>
      <c r="E8" s="74">
        <v>1244</v>
      </c>
      <c r="F8" s="74">
        <v>61</v>
      </c>
      <c r="G8" s="74">
        <v>82</v>
      </c>
      <c r="H8" s="74">
        <v>1</v>
      </c>
      <c r="I8" s="74">
        <v>1</v>
      </c>
      <c r="J8" s="75">
        <f t="shared" ref="J8:J34" si="0">SUM(C8:I8)</f>
        <v>59818</v>
      </c>
    </row>
    <row r="9" spans="2:10">
      <c r="B9" s="76" t="s">
        <v>8</v>
      </c>
      <c r="C9" s="77">
        <v>45935</v>
      </c>
      <c r="D9" s="77">
        <v>1041</v>
      </c>
      <c r="E9" s="77">
        <v>2646</v>
      </c>
      <c r="F9" s="77">
        <v>335</v>
      </c>
      <c r="G9" s="77">
        <v>4</v>
      </c>
      <c r="H9" s="77">
        <v>3</v>
      </c>
      <c r="I9" s="77">
        <v>72</v>
      </c>
      <c r="J9" s="78">
        <f t="shared" si="0"/>
        <v>50036</v>
      </c>
    </row>
    <row r="10" spans="2:10">
      <c r="B10" s="76" t="s">
        <v>9</v>
      </c>
      <c r="C10" s="77">
        <v>59534</v>
      </c>
      <c r="D10" s="77">
        <v>1754</v>
      </c>
      <c r="E10" s="77">
        <v>2715</v>
      </c>
      <c r="F10" s="77">
        <v>435</v>
      </c>
      <c r="G10" s="77">
        <v>1</v>
      </c>
      <c r="H10" s="77">
        <v>3</v>
      </c>
      <c r="I10" s="77">
        <v>5</v>
      </c>
      <c r="J10" s="78">
        <f t="shared" si="0"/>
        <v>64447</v>
      </c>
    </row>
    <row r="11" spans="2:10">
      <c r="B11" s="76" t="s">
        <v>10</v>
      </c>
      <c r="C11" s="77">
        <v>73829</v>
      </c>
      <c r="D11" s="77">
        <v>516</v>
      </c>
      <c r="E11" s="77">
        <v>1492</v>
      </c>
      <c r="F11" s="77">
        <v>75</v>
      </c>
      <c r="G11" s="77">
        <v>0</v>
      </c>
      <c r="H11" s="77">
        <v>0</v>
      </c>
      <c r="I11" s="77">
        <v>0</v>
      </c>
      <c r="J11" s="78">
        <f t="shared" si="0"/>
        <v>75912</v>
      </c>
    </row>
    <row r="12" spans="2:10">
      <c r="B12" s="76" t="s">
        <v>11</v>
      </c>
      <c r="C12" s="77">
        <v>67760</v>
      </c>
      <c r="D12" s="77">
        <v>907</v>
      </c>
      <c r="E12" s="77">
        <v>1293</v>
      </c>
      <c r="F12" s="77">
        <v>35</v>
      </c>
      <c r="G12" s="77">
        <v>3</v>
      </c>
      <c r="H12" s="77">
        <v>0</v>
      </c>
      <c r="I12" s="77">
        <v>119</v>
      </c>
      <c r="J12" s="78">
        <f t="shared" si="0"/>
        <v>70117</v>
      </c>
    </row>
    <row r="13" spans="2:10">
      <c r="B13" s="76" t="s">
        <v>12</v>
      </c>
      <c r="C13" s="77">
        <v>86116</v>
      </c>
      <c r="D13" s="77">
        <v>1072</v>
      </c>
      <c r="E13" s="77">
        <v>567</v>
      </c>
      <c r="F13" s="77">
        <v>20</v>
      </c>
      <c r="G13" s="77">
        <v>4</v>
      </c>
      <c r="H13" s="77">
        <v>0</v>
      </c>
      <c r="I13" s="77">
        <v>1</v>
      </c>
      <c r="J13" s="78">
        <f t="shared" si="0"/>
        <v>87780</v>
      </c>
    </row>
    <row r="14" spans="2:10">
      <c r="B14" s="79" t="s">
        <v>13</v>
      </c>
      <c r="C14" s="77">
        <v>40220</v>
      </c>
      <c r="D14" s="77">
        <v>475</v>
      </c>
      <c r="E14" s="77">
        <v>799</v>
      </c>
      <c r="F14" s="77">
        <v>7</v>
      </c>
      <c r="G14" s="77">
        <v>2</v>
      </c>
      <c r="H14" s="77">
        <v>0</v>
      </c>
      <c r="I14" s="77">
        <v>50</v>
      </c>
      <c r="J14" s="78">
        <f t="shared" si="0"/>
        <v>41553</v>
      </c>
    </row>
    <row r="15" spans="2:10">
      <c r="B15" s="79" t="s">
        <v>14</v>
      </c>
      <c r="C15" s="77">
        <v>18616</v>
      </c>
      <c r="D15" s="77">
        <v>1828</v>
      </c>
      <c r="E15" s="77">
        <v>2846</v>
      </c>
      <c r="F15" s="77">
        <v>625</v>
      </c>
      <c r="G15" s="77">
        <v>2</v>
      </c>
      <c r="H15" s="77">
        <v>2</v>
      </c>
      <c r="I15" s="77">
        <v>0</v>
      </c>
      <c r="J15" s="78">
        <f t="shared" si="0"/>
        <v>23919</v>
      </c>
    </row>
    <row r="16" spans="2:10">
      <c r="B16" s="79" t="s">
        <v>15</v>
      </c>
      <c r="C16" s="77">
        <v>61117</v>
      </c>
      <c r="D16" s="77">
        <v>2027</v>
      </c>
      <c r="E16" s="77">
        <v>5658</v>
      </c>
      <c r="F16" s="77">
        <v>792</v>
      </c>
      <c r="G16" s="77">
        <v>6</v>
      </c>
      <c r="H16" s="77">
        <v>0</v>
      </c>
      <c r="I16" s="77">
        <v>76</v>
      </c>
      <c r="J16" s="78">
        <f t="shared" si="0"/>
        <v>69676</v>
      </c>
    </row>
    <row r="17" spans="2:10" ht="14.25" customHeight="1">
      <c r="B17" s="79" t="s">
        <v>16</v>
      </c>
      <c r="C17" s="77">
        <v>47366</v>
      </c>
      <c r="D17" s="77">
        <v>1074</v>
      </c>
      <c r="E17" s="77">
        <v>323</v>
      </c>
      <c r="F17" s="77">
        <v>90</v>
      </c>
      <c r="G17" s="77">
        <v>2</v>
      </c>
      <c r="H17" s="77">
        <v>2</v>
      </c>
      <c r="I17" s="77">
        <v>1</v>
      </c>
      <c r="J17" s="78">
        <f t="shared" si="0"/>
        <v>48858</v>
      </c>
    </row>
    <row r="18" spans="2:10" ht="17.25" customHeight="1">
      <c r="B18" s="79" t="s">
        <v>17</v>
      </c>
      <c r="C18" s="77">
        <v>38256</v>
      </c>
      <c r="D18" s="77">
        <v>1599</v>
      </c>
      <c r="E18" s="77">
        <v>1612</v>
      </c>
      <c r="F18" s="77">
        <v>1142</v>
      </c>
      <c r="G18" s="77">
        <v>3</v>
      </c>
      <c r="H18" s="77">
        <v>0</v>
      </c>
      <c r="I18" s="77">
        <v>3</v>
      </c>
      <c r="J18" s="78">
        <f t="shared" si="0"/>
        <v>42615</v>
      </c>
    </row>
    <row r="19" spans="2:10">
      <c r="B19" s="79" t="s">
        <v>18</v>
      </c>
      <c r="C19" s="77">
        <v>49028</v>
      </c>
      <c r="D19" s="77">
        <v>652</v>
      </c>
      <c r="E19" s="77">
        <v>1745</v>
      </c>
      <c r="F19" s="77">
        <v>210</v>
      </c>
      <c r="G19" s="77">
        <v>2</v>
      </c>
      <c r="H19" s="77">
        <v>2</v>
      </c>
      <c r="I19" s="77">
        <v>1</v>
      </c>
      <c r="J19" s="78">
        <f t="shared" si="0"/>
        <v>51640</v>
      </c>
    </row>
    <row r="20" spans="2:10">
      <c r="B20" s="79" t="s">
        <v>19</v>
      </c>
      <c r="C20" s="77">
        <v>71710</v>
      </c>
      <c r="D20" s="77">
        <v>1265</v>
      </c>
      <c r="E20" s="77">
        <v>2297</v>
      </c>
      <c r="F20" s="77">
        <v>248</v>
      </c>
      <c r="G20" s="77">
        <v>4</v>
      </c>
      <c r="H20" s="77">
        <v>0</v>
      </c>
      <c r="I20" s="77">
        <v>0</v>
      </c>
      <c r="J20" s="78">
        <f t="shared" si="0"/>
        <v>75524</v>
      </c>
    </row>
    <row r="21" spans="2:10">
      <c r="B21" s="79" t="s">
        <v>20</v>
      </c>
      <c r="C21" s="77">
        <v>52969</v>
      </c>
      <c r="D21" s="77">
        <v>1534</v>
      </c>
      <c r="E21" s="77">
        <v>555</v>
      </c>
      <c r="F21" s="77">
        <v>141</v>
      </c>
      <c r="G21" s="77">
        <v>6</v>
      </c>
      <c r="H21" s="77">
        <v>0</v>
      </c>
      <c r="I21" s="77">
        <v>5</v>
      </c>
      <c r="J21" s="78">
        <f t="shared" si="0"/>
        <v>55210</v>
      </c>
    </row>
    <row r="22" spans="2:10">
      <c r="B22" s="79" t="s">
        <v>21</v>
      </c>
      <c r="C22" s="77">
        <v>50624</v>
      </c>
      <c r="D22" s="77">
        <v>2082</v>
      </c>
      <c r="E22" s="77">
        <v>233</v>
      </c>
      <c r="F22" s="77">
        <v>385</v>
      </c>
      <c r="G22" s="77">
        <v>2</v>
      </c>
      <c r="H22" s="77">
        <v>8</v>
      </c>
      <c r="I22" s="77">
        <v>6</v>
      </c>
      <c r="J22" s="78">
        <f t="shared" si="0"/>
        <v>53340</v>
      </c>
    </row>
    <row r="23" spans="2:10">
      <c r="B23" s="79" t="s">
        <v>45</v>
      </c>
      <c r="C23" s="77">
        <v>66964</v>
      </c>
      <c r="D23" s="77">
        <v>586</v>
      </c>
      <c r="E23" s="77">
        <v>935</v>
      </c>
      <c r="F23" s="77">
        <v>75</v>
      </c>
      <c r="G23" s="77">
        <v>0</v>
      </c>
      <c r="H23" s="77">
        <v>0</v>
      </c>
      <c r="I23" s="77">
        <v>132</v>
      </c>
      <c r="J23" s="78">
        <f t="shared" si="0"/>
        <v>68692</v>
      </c>
    </row>
    <row r="24" spans="2:10">
      <c r="B24" s="79" t="s">
        <v>23</v>
      </c>
      <c r="C24" s="77">
        <v>68704</v>
      </c>
      <c r="D24" s="77">
        <v>1555</v>
      </c>
      <c r="E24" s="77">
        <v>1210</v>
      </c>
      <c r="F24" s="77">
        <v>29</v>
      </c>
      <c r="G24" s="77">
        <v>0</v>
      </c>
      <c r="H24" s="77">
        <v>6</v>
      </c>
      <c r="I24" s="77">
        <v>1</v>
      </c>
      <c r="J24" s="78">
        <f t="shared" si="0"/>
        <v>71505</v>
      </c>
    </row>
    <row r="25" spans="2:10">
      <c r="B25" s="79" t="s">
        <v>24</v>
      </c>
      <c r="C25" s="77">
        <v>46846</v>
      </c>
      <c r="D25" s="77">
        <v>975</v>
      </c>
      <c r="E25" s="77">
        <v>2023</v>
      </c>
      <c r="F25" s="77">
        <v>54</v>
      </c>
      <c r="G25" s="77">
        <v>21</v>
      </c>
      <c r="H25" s="77">
        <v>0</v>
      </c>
      <c r="I25" s="77">
        <v>63</v>
      </c>
      <c r="J25" s="78">
        <f t="shared" si="0"/>
        <v>49982</v>
      </c>
    </row>
    <row r="26" spans="2:10">
      <c r="B26" s="79" t="s">
        <v>25</v>
      </c>
      <c r="C26" s="77">
        <v>47760</v>
      </c>
      <c r="D26" s="77">
        <v>359</v>
      </c>
      <c r="E26" s="77">
        <v>465</v>
      </c>
      <c r="F26" s="77">
        <v>45</v>
      </c>
      <c r="G26" s="77">
        <v>0</v>
      </c>
      <c r="H26" s="77">
        <v>0</v>
      </c>
      <c r="I26" s="77">
        <v>0</v>
      </c>
      <c r="J26" s="78">
        <f t="shared" si="0"/>
        <v>48629</v>
      </c>
    </row>
    <row r="27" spans="2:10">
      <c r="B27" s="176" t="s">
        <v>26</v>
      </c>
      <c r="C27" s="117">
        <v>51967</v>
      </c>
      <c r="D27" s="117">
        <v>375</v>
      </c>
      <c r="E27" s="117">
        <v>261</v>
      </c>
      <c r="F27" s="117">
        <v>1</v>
      </c>
      <c r="G27" s="117">
        <v>4</v>
      </c>
      <c r="H27" s="117">
        <v>0</v>
      </c>
      <c r="I27" s="117">
        <v>2</v>
      </c>
      <c r="J27" s="177">
        <f t="shared" si="0"/>
        <v>52610</v>
      </c>
    </row>
    <row r="28" spans="2:10">
      <c r="B28" s="79" t="s">
        <v>27</v>
      </c>
      <c r="C28" s="181">
        <v>62312</v>
      </c>
      <c r="D28" s="181">
        <v>415</v>
      </c>
      <c r="E28" s="181">
        <v>205</v>
      </c>
      <c r="F28" s="181">
        <v>3</v>
      </c>
      <c r="G28" s="181">
        <v>1</v>
      </c>
      <c r="H28" s="181">
        <v>1</v>
      </c>
      <c r="I28" s="181">
        <v>1</v>
      </c>
      <c r="J28" s="182">
        <f t="shared" si="0"/>
        <v>62938</v>
      </c>
    </row>
    <row r="29" spans="2:10">
      <c r="B29" s="79" t="s">
        <v>28</v>
      </c>
      <c r="C29" s="181">
        <v>67186</v>
      </c>
      <c r="D29" s="181">
        <v>512</v>
      </c>
      <c r="E29" s="181">
        <v>629</v>
      </c>
      <c r="F29" s="181">
        <v>277</v>
      </c>
      <c r="G29" s="181">
        <v>6</v>
      </c>
      <c r="H29" s="181">
        <v>3</v>
      </c>
      <c r="I29" s="181">
        <v>7</v>
      </c>
      <c r="J29" s="182">
        <f t="shared" si="0"/>
        <v>68620</v>
      </c>
    </row>
    <row r="30" spans="2:10">
      <c r="B30" s="76" t="s">
        <v>29</v>
      </c>
      <c r="C30" s="181">
        <v>41608</v>
      </c>
      <c r="D30" s="181">
        <v>485</v>
      </c>
      <c r="E30" s="181">
        <v>834</v>
      </c>
      <c r="F30" s="181">
        <v>86</v>
      </c>
      <c r="G30" s="181">
        <v>0</v>
      </c>
      <c r="H30" s="181">
        <v>0</v>
      </c>
      <c r="I30" s="181">
        <v>2</v>
      </c>
      <c r="J30" s="182">
        <f t="shared" si="0"/>
        <v>43015</v>
      </c>
    </row>
    <row r="31" spans="2:10" ht="18" customHeight="1">
      <c r="B31" s="79" t="s">
        <v>30</v>
      </c>
      <c r="C31" s="181">
        <v>41924</v>
      </c>
      <c r="D31" s="181">
        <v>4105</v>
      </c>
      <c r="E31" s="181">
        <v>4198</v>
      </c>
      <c r="F31" s="181">
        <v>214</v>
      </c>
      <c r="G31" s="181">
        <v>8</v>
      </c>
      <c r="H31" s="181">
        <v>0</v>
      </c>
      <c r="I31" s="181">
        <v>13</v>
      </c>
      <c r="J31" s="182">
        <f t="shared" si="0"/>
        <v>50462</v>
      </c>
    </row>
    <row r="32" spans="2:10" ht="15.75" customHeight="1">
      <c r="B32" s="76" t="s">
        <v>31</v>
      </c>
      <c r="C32" s="181">
        <v>37580</v>
      </c>
      <c r="D32" s="181">
        <v>4880</v>
      </c>
      <c r="E32" s="181">
        <v>5051</v>
      </c>
      <c r="F32" s="181">
        <v>56</v>
      </c>
      <c r="G32" s="181">
        <v>147</v>
      </c>
      <c r="H32" s="181">
        <v>6</v>
      </c>
      <c r="I32" s="181">
        <v>11</v>
      </c>
      <c r="J32" s="182">
        <f t="shared" si="0"/>
        <v>47731</v>
      </c>
    </row>
    <row r="33" spans="2:10" ht="15.75" thickBot="1">
      <c r="B33" s="183" t="s">
        <v>32</v>
      </c>
      <c r="C33" s="184">
        <v>44422</v>
      </c>
      <c r="D33" s="184">
        <v>3098</v>
      </c>
      <c r="E33" s="184">
        <v>3911</v>
      </c>
      <c r="F33" s="184">
        <v>246</v>
      </c>
      <c r="G33" s="184">
        <v>29</v>
      </c>
      <c r="H33" s="184">
        <v>0</v>
      </c>
      <c r="I33" s="184">
        <v>91</v>
      </c>
      <c r="J33" s="185">
        <f t="shared" si="0"/>
        <v>51797</v>
      </c>
    </row>
    <row r="34" spans="2:10">
      <c r="B34" s="178" t="s">
        <v>107</v>
      </c>
      <c r="C34" s="179">
        <f t="shared" ref="C34:I34" si="1">SUM(C8:C33)</f>
        <v>1397272</v>
      </c>
      <c r="D34" s="179">
        <f t="shared" si="1"/>
        <v>36681</v>
      </c>
      <c r="E34" s="179">
        <f t="shared" si="1"/>
        <v>45747</v>
      </c>
      <c r="F34" s="179">
        <f t="shared" si="1"/>
        <v>5687</v>
      </c>
      <c r="G34" s="179">
        <f t="shared" si="1"/>
        <v>339</v>
      </c>
      <c r="H34" s="179">
        <f t="shared" si="1"/>
        <v>37</v>
      </c>
      <c r="I34" s="179">
        <f t="shared" si="1"/>
        <v>663</v>
      </c>
      <c r="J34" s="180">
        <f t="shared" si="0"/>
        <v>1486426</v>
      </c>
    </row>
    <row r="35" spans="2:10">
      <c r="B35" s="146">
        <v>2015</v>
      </c>
      <c r="C35" s="150">
        <v>1390487</v>
      </c>
      <c r="D35" s="150">
        <v>36748</v>
      </c>
      <c r="E35" s="150">
        <v>46135</v>
      </c>
      <c r="F35" s="150">
        <v>5779</v>
      </c>
      <c r="G35" s="150">
        <v>340</v>
      </c>
      <c r="H35" s="150">
        <v>44</v>
      </c>
      <c r="I35" s="150">
        <v>738</v>
      </c>
      <c r="J35" s="151">
        <v>1480271</v>
      </c>
    </row>
    <row r="36" spans="2:10">
      <c r="B36" s="146">
        <v>2014</v>
      </c>
      <c r="C36" s="147">
        <v>1384357</v>
      </c>
      <c r="D36" s="147">
        <v>46434</v>
      </c>
      <c r="E36" s="147">
        <v>36740</v>
      </c>
      <c r="F36" s="147">
        <v>5852</v>
      </c>
      <c r="G36" s="148"/>
      <c r="H36" s="148">
        <v>52</v>
      </c>
      <c r="I36" s="148">
        <v>818</v>
      </c>
      <c r="J36" s="149">
        <f>SUM(C36:I36)</f>
        <v>1474253</v>
      </c>
    </row>
    <row r="37" spans="2:10">
      <c r="B37" s="146">
        <v>2013</v>
      </c>
      <c r="C37" s="147">
        <v>1362455</v>
      </c>
      <c r="D37" s="147">
        <v>43276</v>
      </c>
      <c r="E37" s="147">
        <v>48732</v>
      </c>
      <c r="F37" s="147">
        <v>10060</v>
      </c>
      <c r="G37" s="148"/>
      <c r="H37" s="148"/>
      <c r="I37" s="148"/>
      <c r="J37" s="149">
        <f>SUM(C37:I37)</f>
        <v>1464523</v>
      </c>
    </row>
    <row r="38" spans="2:10" ht="15.75" thickBot="1">
      <c r="B38" s="152">
        <v>2012</v>
      </c>
      <c r="C38" s="153">
        <v>1367744</v>
      </c>
      <c r="D38" s="153">
        <v>44298</v>
      </c>
      <c r="E38" s="153">
        <v>39355</v>
      </c>
      <c r="F38" s="153">
        <v>10309</v>
      </c>
      <c r="G38" s="154"/>
      <c r="H38" s="154"/>
      <c r="I38" s="154"/>
      <c r="J38" s="155">
        <f>SUM(C38:I38)</f>
        <v>1461706</v>
      </c>
    </row>
    <row r="39" spans="2:10" ht="15.75" thickTop="1">
      <c r="B39" s="121" t="s">
        <v>97</v>
      </c>
      <c r="C39" s="33"/>
      <c r="D39" s="33"/>
      <c r="E39" s="33"/>
      <c r="F39" s="33"/>
      <c r="G39" s="33"/>
      <c r="H39" s="33"/>
      <c r="I39" s="33"/>
      <c r="J39" s="33"/>
    </row>
  </sheetData>
  <mergeCells count="6">
    <mergeCell ref="J5:J6"/>
    <mergeCell ref="B1:I1"/>
    <mergeCell ref="B2:I2"/>
    <mergeCell ref="B3:I3"/>
    <mergeCell ref="B5:B6"/>
    <mergeCell ref="C5:I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H38"/>
  <sheetViews>
    <sheetView workbookViewId="0">
      <selection activeCell="B2" sqref="B2:G2"/>
    </sheetView>
  </sheetViews>
  <sheetFormatPr defaultRowHeight="15"/>
  <cols>
    <col min="1" max="1" width="10.28515625" customWidth="1"/>
    <col min="2" max="2" width="20.140625" customWidth="1"/>
    <col min="5" max="5" width="13.7109375" customWidth="1"/>
    <col min="6" max="6" width="14" customWidth="1"/>
    <col min="7" max="7" width="13.85546875" customWidth="1"/>
  </cols>
  <sheetData>
    <row r="1" spans="2:8">
      <c r="B1" s="304" t="s">
        <v>122</v>
      </c>
      <c r="C1" s="304"/>
      <c r="D1" s="304"/>
      <c r="E1" s="304"/>
      <c r="F1" s="304"/>
      <c r="G1" s="304"/>
    </row>
    <row r="2" spans="2:8">
      <c r="B2" s="292" t="s">
        <v>108</v>
      </c>
      <c r="C2" s="292"/>
      <c r="D2" s="292"/>
      <c r="E2" s="292"/>
      <c r="F2" s="292"/>
      <c r="G2" s="292"/>
    </row>
    <row r="3" spans="2:8" ht="15.75" thickBot="1">
      <c r="B3" s="120"/>
      <c r="C3" s="33"/>
      <c r="D3" s="33"/>
      <c r="E3" s="33"/>
      <c r="F3" s="33"/>
      <c r="G3" s="33"/>
    </row>
    <row r="4" spans="2:8" ht="15.75" thickTop="1">
      <c r="B4" s="311" t="s">
        <v>46</v>
      </c>
      <c r="C4" s="313" t="s">
        <v>47</v>
      </c>
      <c r="D4" s="315" t="s">
        <v>48</v>
      </c>
      <c r="E4" s="313" t="s">
        <v>49</v>
      </c>
      <c r="F4" s="313" t="s">
        <v>50</v>
      </c>
      <c r="G4" s="317" t="s">
        <v>115</v>
      </c>
      <c r="H4" s="308" t="s">
        <v>114</v>
      </c>
    </row>
    <row r="5" spans="2:8" ht="15.75" thickBot="1">
      <c r="B5" s="312"/>
      <c r="C5" s="314"/>
      <c r="D5" s="316"/>
      <c r="E5" s="314"/>
      <c r="F5" s="314"/>
      <c r="G5" s="318"/>
      <c r="H5" s="309"/>
    </row>
    <row r="6" spans="2:8" ht="15.75" thickBot="1">
      <c r="B6" s="49" t="s">
        <v>78</v>
      </c>
      <c r="C6" s="50" t="s">
        <v>79</v>
      </c>
      <c r="D6" s="51" t="s">
        <v>80</v>
      </c>
      <c r="E6" s="51" t="s">
        <v>81</v>
      </c>
      <c r="F6" s="51" t="s">
        <v>82</v>
      </c>
      <c r="G6" s="115" t="s">
        <v>83</v>
      </c>
      <c r="H6" s="187" t="s">
        <v>84</v>
      </c>
    </row>
    <row r="7" spans="2:8">
      <c r="B7" s="80" t="s">
        <v>7</v>
      </c>
      <c r="C7" s="81">
        <v>86</v>
      </c>
      <c r="D7" s="81">
        <v>43</v>
      </c>
      <c r="E7" s="81">
        <v>3</v>
      </c>
      <c r="F7" s="81">
        <v>8</v>
      </c>
      <c r="G7" s="186"/>
      <c r="H7" s="197">
        <v>2</v>
      </c>
    </row>
    <row r="8" spans="2:8">
      <c r="B8" s="83" t="s">
        <v>8</v>
      </c>
      <c r="C8" s="84">
        <v>82</v>
      </c>
      <c r="D8" s="84">
        <v>59</v>
      </c>
      <c r="E8" s="84">
        <v>3</v>
      </c>
      <c r="F8" s="84">
        <v>6</v>
      </c>
      <c r="G8" s="84">
        <v>3</v>
      </c>
      <c r="H8" s="198"/>
    </row>
    <row r="9" spans="2:8">
      <c r="B9" s="83" t="s">
        <v>9</v>
      </c>
      <c r="C9" s="84">
        <v>126</v>
      </c>
      <c r="D9" s="84">
        <v>62</v>
      </c>
      <c r="E9" s="84">
        <v>4</v>
      </c>
      <c r="F9" s="84">
        <v>3</v>
      </c>
      <c r="G9" s="84">
        <v>2</v>
      </c>
      <c r="H9" s="198"/>
    </row>
    <row r="10" spans="2:8">
      <c r="B10" s="83" t="s">
        <v>10</v>
      </c>
      <c r="C10" s="84">
        <v>174</v>
      </c>
      <c r="D10" s="84">
        <v>68</v>
      </c>
      <c r="E10" s="84">
        <v>2</v>
      </c>
      <c r="F10" s="84">
        <v>2</v>
      </c>
      <c r="G10" s="84">
        <v>1</v>
      </c>
      <c r="H10" s="198"/>
    </row>
    <row r="11" spans="2:8">
      <c r="B11" s="83" t="s">
        <v>11</v>
      </c>
      <c r="C11" s="84">
        <v>137</v>
      </c>
      <c r="D11" s="84">
        <v>91</v>
      </c>
      <c r="E11" s="84">
        <v>3</v>
      </c>
      <c r="F11" s="84">
        <v>4</v>
      </c>
      <c r="G11" s="84"/>
      <c r="H11" s="198"/>
    </row>
    <row r="12" spans="2:8">
      <c r="B12" s="86" t="s">
        <v>12</v>
      </c>
      <c r="C12" s="31">
        <v>130</v>
      </c>
      <c r="D12" s="31">
        <v>82</v>
      </c>
      <c r="E12" s="31">
        <v>1</v>
      </c>
      <c r="F12" s="31">
        <v>8</v>
      </c>
      <c r="G12" s="31"/>
      <c r="H12" s="198"/>
    </row>
    <row r="13" spans="2:8">
      <c r="B13" s="86" t="s">
        <v>13</v>
      </c>
      <c r="C13" s="31">
        <v>75</v>
      </c>
      <c r="D13" s="31">
        <v>11</v>
      </c>
      <c r="E13" s="31">
        <v>1</v>
      </c>
      <c r="F13" s="31">
        <v>6</v>
      </c>
      <c r="G13" s="31">
        <v>1</v>
      </c>
      <c r="H13" s="198"/>
    </row>
    <row r="14" spans="2:8">
      <c r="B14" s="83" t="s">
        <v>14</v>
      </c>
      <c r="C14" s="84">
        <v>10</v>
      </c>
      <c r="D14" s="84">
        <v>14</v>
      </c>
      <c r="E14" s="84">
        <v>2</v>
      </c>
      <c r="F14" s="84">
        <v>7</v>
      </c>
      <c r="G14" s="84">
        <v>3</v>
      </c>
      <c r="H14" s="198"/>
    </row>
    <row r="15" spans="2:8">
      <c r="B15" s="86" t="s">
        <v>15</v>
      </c>
      <c r="C15" s="31">
        <v>139</v>
      </c>
      <c r="D15" s="31">
        <v>15</v>
      </c>
      <c r="E15" s="31">
        <v>6</v>
      </c>
      <c r="F15" s="31">
        <v>5</v>
      </c>
      <c r="G15" s="31">
        <v>4</v>
      </c>
      <c r="H15" s="198"/>
    </row>
    <row r="16" spans="2:8">
      <c r="B16" s="83" t="s">
        <v>16</v>
      </c>
      <c r="C16" s="84">
        <v>96</v>
      </c>
      <c r="D16" s="84">
        <v>63</v>
      </c>
      <c r="E16" s="84">
        <v>1</v>
      </c>
      <c r="F16" s="84">
        <v>4</v>
      </c>
      <c r="G16" s="84">
        <v>1</v>
      </c>
      <c r="H16" s="198"/>
    </row>
    <row r="17" spans="2:8">
      <c r="B17" s="83" t="s">
        <v>17</v>
      </c>
      <c r="C17" s="84">
        <v>78</v>
      </c>
      <c r="D17" s="84">
        <v>106</v>
      </c>
      <c r="E17" s="84">
        <v>5</v>
      </c>
      <c r="F17" s="84">
        <v>8</v>
      </c>
      <c r="G17" s="84">
        <v>2</v>
      </c>
      <c r="H17" s="198"/>
    </row>
    <row r="18" spans="2:8">
      <c r="B18" s="83" t="s">
        <v>18</v>
      </c>
      <c r="C18" s="84">
        <v>120</v>
      </c>
      <c r="D18" s="84">
        <v>32</v>
      </c>
      <c r="E18" s="84">
        <v>1</v>
      </c>
      <c r="F18" s="84">
        <v>3</v>
      </c>
      <c r="G18" s="84">
        <v>6</v>
      </c>
      <c r="H18" s="198"/>
    </row>
    <row r="19" spans="2:8">
      <c r="B19" s="83" t="s">
        <v>19</v>
      </c>
      <c r="C19" s="84">
        <v>111</v>
      </c>
      <c r="D19" s="84">
        <v>168</v>
      </c>
      <c r="E19" s="84">
        <v>2</v>
      </c>
      <c r="F19" s="84">
        <v>4</v>
      </c>
      <c r="G19" s="84">
        <v>1</v>
      </c>
      <c r="H19" s="198"/>
    </row>
    <row r="20" spans="2:8">
      <c r="B20" s="83" t="s">
        <v>20</v>
      </c>
      <c r="C20" s="84">
        <v>73</v>
      </c>
      <c r="D20" s="84">
        <v>56</v>
      </c>
      <c r="E20" s="84">
        <v>1</v>
      </c>
      <c r="F20" s="84">
        <v>5</v>
      </c>
      <c r="G20" s="84">
        <v>2</v>
      </c>
      <c r="H20" s="198"/>
    </row>
    <row r="21" spans="2:8">
      <c r="B21" s="83" t="s">
        <v>21</v>
      </c>
      <c r="C21" s="84">
        <v>61</v>
      </c>
      <c r="D21" s="84">
        <v>90</v>
      </c>
      <c r="F21" s="84">
        <v>8</v>
      </c>
      <c r="G21" s="84">
        <v>6</v>
      </c>
      <c r="H21" s="198"/>
    </row>
    <row r="22" spans="2:8">
      <c r="B22" s="83" t="s">
        <v>22</v>
      </c>
      <c r="C22" s="84">
        <v>144</v>
      </c>
      <c r="D22" s="84">
        <v>98</v>
      </c>
      <c r="E22" s="84">
        <v>4</v>
      </c>
      <c r="F22" s="84">
        <v>4</v>
      </c>
      <c r="G22" s="84">
        <v>2</v>
      </c>
      <c r="H22" s="198"/>
    </row>
    <row r="23" spans="2:8">
      <c r="B23" s="86" t="s">
        <v>23</v>
      </c>
      <c r="C23" s="31">
        <v>86</v>
      </c>
      <c r="D23" s="31">
        <v>54</v>
      </c>
      <c r="E23" s="84">
        <v>5</v>
      </c>
      <c r="F23" s="31">
        <v>3</v>
      </c>
      <c r="G23" s="31"/>
      <c r="H23" s="198"/>
    </row>
    <row r="24" spans="2:8">
      <c r="B24" s="83" t="s">
        <v>24</v>
      </c>
      <c r="C24" s="84">
        <v>82</v>
      </c>
      <c r="D24" s="84">
        <v>85</v>
      </c>
      <c r="E24" s="31">
        <v>1</v>
      </c>
      <c r="F24" s="84">
        <v>8</v>
      </c>
      <c r="G24" s="84">
        <v>1</v>
      </c>
      <c r="H24" s="198"/>
    </row>
    <row r="25" spans="2:8">
      <c r="B25" s="83" t="s">
        <v>25</v>
      </c>
      <c r="C25" s="84">
        <v>70</v>
      </c>
      <c r="D25" s="84">
        <v>73</v>
      </c>
      <c r="E25" s="84">
        <v>3</v>
      </c>
      <c r="F25" s="84">
        <v>1</v>
      </c>
      <c r="G25" s="84">
        <v>1</v>
      </c>
      <c r="H25" s="198"/>
    </row>
    <row r="26" spans="2:8">
      <c r="B26" s="86" t="s">
        <v>26</v>
      </c>
      <c r="C26" s="31">
        <v>119</v>
      </c>
      <c r="D26" s="31">
        <v>100</v>
      </c>
      <c r="E26" s="31"/>
      <c r="F26" s="31">
        <v>3</v>
      </c>
      <c r="G26" s="31"/>
      <c r="H26" s="198"/>
    </row>
    <row r="27" spans="2:8">
      <c r="B27" s="83" t="s">
        <v>27</v>
      </c>
      <c r="C27" s="84">
        <v>165</v>
      </c>
      <c r="D27" s="84">
        <v>21</v>
      </c>
      <c r="E27" s="84">
        <v>1</v>
      </c>
      <c r="F27" s="84">
        <v>3</v>
      </c>
      <c r="G27" s="84"/>
      <c r="H27" s="198"/>
    </row>
    <row r="28" spans="2:8">
      <c r="B28" s="83" t="s">
        <v>28</v>
      </c>
      <c r="C28" s="84">
        <v>132</v>
      </c>
      <c r="D28" s="84">
        <v>66</v>
      </c>
      <c r="E28" s="84">
        <v>3</v>
      </c>
      <c r="F28" s="84">
        <v>4</v>
      </c>
      <c r="G28" s="84">
        <v>2</v>
      </c>
      <c r="H28" s="198"/>
    </row>
    <row r="29" spans="2:8">
      <c r="B29" s="83" t="s">
        <v>29</v>
      </c>
      <c r="C29" s="84">
        <v>143</v>
      </c>
      <c r="D29" s="196">
        <v>87</v>
      </c>
      <c r="E29" s="84">
        <v>1</v>
      </c>
      <c r="F29" s="84">
        <v>4</v>
      </c>
      <c r="G29" s="84">
        <v>1</v>
      </c>
      <c r="H29" s="198"/>
    </row>
    <row r="30" spans="2:8">
      <c r="B30" s="86" t="s">
        <v>30</v>
      </c>
      <c r="C30" s="31">
        <v>82</v>
      </c>
      <c r="D30" s="84">
        <v>18</v>
      </c>
      <c r="E30" s="31">
        <v>3</v>
      </c>
      <c r="F30" s="31">
        <v>9</v>
      </c>
      <c r="G30" s="31">
        <v>1</v>
      </c>
      <c r="H30" s="198">
        <v>2</v>
      </c>
    </row>
    <row r="31" spans="2:8">
      <c r="B31" s="83" t="s">
        <v>31</v>
      </c>
      <c r="C31" s="84">
        <v>32</v>
      </c>
      <c r="D31" s="31">
        <v>4</v>
      </c>
      <c r="E31" s="84">
        <v>4</v>
      </c>
      <c r="F31" s="84">
        <v>13</v>
      </c>
      <c r="G31" s="84"/>
      <c r="H31" s="198">
        <v>3</v>
      </c>
    </row>
    <row r="32" spans="2:8" ht="15.75" thickBot="1">
      <c r="B32" s="87" t="s">
        <v>32</v>
      </c>
      <c r="C32" s="88">
        <v>120</v>
      </c>
      <c r="D32" s="106">
        <v>11</v>
      </c>
      <c r="E32" s="88">
        <v>4</v>
      </c>
      <c r="F32" s="88">
        <v>7</v>
      </c>
      <c r="G32" s="88">
        <v>3</v>
      </c>
      <c r="H32" s="199"/>
    </row>
    <row r="33" spans="2:8">
      <c r="B33" s="188" t="s">
        <v>109</v>
      </c>
      <c r="C33" s="189">
        <f t="shared" ref="C33:H33" si="0">SUM(C7:C32)</f>
        <v>2673</v>
      </c>
      <c r="D33" s="189">
        <f t="shared" si="0"/>
        <v>1577</v>
      </c>
      <c r="E33" s="190">
        <f t="shared" si="0"/>
        <v>64</v>
      </c>
      <c r="F33" s="190">
        <f t="shared" si="0"/>
        <v>140</v>
      </c>
      <c r="G33" s="190">
        <f t="shared" si="0"/>
        <v>43</v>
      </c>
      <c r="H33" s="200">
        <f t="shared" si="0"/>
        <v>7</v>
      </c>
    </row>
    <row r="34" spans="2:8">
      <c r="B34" s="146">
        <v>2015</v>
      </c>
      <c r="C34" s="157">
        <v>2295</v>
      </c>
      <c r="D34" s="157">
        <v>1868</v>
      </c>
      <c r="E34" s="22">
        <v>82</v>
      </c>
      <c r="F34" s="22">
        <v>123</v>
      </c>
      <c r="G34" s="22">
        <v>51</v>
      </c>
      <c r="H34" s="191"/>
    </row>
    <row r="35" spans="2:8">
      <c r="B35" s="146">
        <v>2014</v>
      </c>
      <c r="C35" s="157">
        <v>2591</v>
      </c>
      <c r="D35" s="157">
        <v>1995</v>
      </c>
      <c r="E35" s="22">
        <v>83</v>
      </c>
      <c r="F35" s="22">
        <v>117</v>
      </c>
      <c r="G35" s="22">
        <v>51</v>
      </c>
      <c r="H35" s="191"/>
    </row>
    <row r="36" spans="2:8">
      <c r="B36" s="146">
        <v>2013</v>
      </c>
      <c r="C36" s="157">
        <v>2613</v>
      </c>
      <c r="D36" s="157">
        <v>1995</v>
      </c>
      <c r="E36" s="22">
        <v>83</v>
      </c>
      <c r="F36" s="22">
        <v>117</v>
      </c>
      <c r="G36" s="22">
        <v>51</v>
      </c>
      <c r="H36" s="191"/>
    </row>
    <row r="37" spans="2:8" ht="15.75" thickBot="1">
      <c r="B37" s="192">
        <v>2012</v>
      </c>
      <c r="C37" s="193">
        <v>2613</v>
      </c>
      <c r="D37" s="193">
        <v>1999</v>
      </c>
      <c r="E37" s="194">
        <v>83</v>
      </c>
      <c r="F37" s="194">
        <v>117</v>
      </c>
      <c r="G37" s="194">
        <v>54</v>
      </c>
      <c r="H37" s="195"/>
    </row>
    <row r="38" spans="2:8" ht="15.75" thickTop="1">
      <c r="B38" s="310" t="s">
        <v>63</v>
      </c>
      <c r="C38" s="310"/>
      <c r="D38" s="310"/>
      <c r="E38" s="310"/>
      <c r="F38" s="310"/>
      <c r="G38" s="310"/>
    </row>
  </sheetData>
  <mergeCells count="10">
    <mergeCell ref="H4:H5"/>
    <mergeCell ref="B38:G38"/>
    <mergeCell ref="B1:G1"/>
    <mergeCell ref="B2:G2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F39"/>
  <sheetViews>
    <sheetView tabSelected="1" workbookViewId="0">
      <selection activeCell="I17" sqref="I17"/>
    </sheetView>
  </sheetViews>
  <sheetFormatPr defaultRowHeight="15"/>
  <cols>
    <col min="1" max="1" width="14" customWidth="1"/>
    <col min="2" max="2" width="23.85546875" customWidth="1"/>
    <col min="3" max="3" width="14.5703125" customWidth="1"/>
    <col min="4" max="4" width="10.140625" customWidth="1"/>
    <col min="5" max="5" width="10.42578125" customWidth="1"/>
    <col min="6" max="6" width="11.5703125" customWidth="1"/>
  </cols>
  <sheetData>
    <row r="1" spans="2:6">
      <c r="B1" s="304" t="s">
        <v>123</v>
      </c>
      <c r="C1" s="304"/>
      <c r="D1" s="304"/>
      <c r="E1" s="304"/>
      <c r="F1" s="304"/>
    </row>
    <row r="2" spans="2:6">
      <c r="B2" s="292" t="s">
        <v>51</v>
      </c>
      <c r="C2" s="292"/>
      <c r="D2" s="292"/>
      <c r="E2" s="292"/>
      <c r="F2" s="292"/>
    </row>
    <row r="3" spans="2:6">
      <c r="B3" s="292" t="s">
        <v>106</v>
      </c>
      <c r="C3" s="292"/>
      <c r="D3" s="292"/>
      <c r="E3" s="292"/>
      <c r="F3" s="292"/>
    </row>
    <row r="4" spans="2:6" ht="15.75" thickBot="1">
      <c r="B4" s="1"/>
      <c r="C4" s="33"/>
      <c r="D4" s="33"/>
      <c r="E4" s="33"/>
      <c r="F4" s="33"/>
    </row>
    <row r="5" spans="2:6">
      <c r="B5" s="319" t="s">
        <v>37</v>
      </c>
      <c r="C5" s="320" t="s">
        <v>99</v>
      </c>
      <c r="D5" s="321" t="s">
        <v>52</v>
      </c>
      <c r="E5" s="321" t="s">
        <v>53</v>
      </c>
      <c r="F5" s="322" t="s">
        <v>54</v>
      </c>
    </row>
    <row r="6" spans="2:6" ht="15.75" thickBot="1">
      <c r="B6" s="312"/>
      <c r="C6" s="316"/>
      <c r="D6" s="314"/>
      <c r="E6" s="314"/>
      <c r="F6" s="323"/>
    </row>
    <row r="7" spans="2:6" ht="15.75" thickBot="1">
      <c r="B7" s="49" t="s">
        <v>78</v>
      </c>
      <c r="C7" s="50" t="s">
        <v>79</v>
      </c>
      <c r="D7" s="51" t="s">
        <v>80</v>
      </c>
      <c r="E7" s="51" t="s">
        <v>81</v>
      </c>
      <c r="F7" s="93" t="s">
        <v>82</v>
      </c>
    </row>
    <row r="8" spans="2:6">
      <c r="B8" s="94" t="s">
        <v>7</v>
      </c>
      <c r="C8" s="81">
        <v>3</v>
      </c>
      <c r="D8" s="81">
        <v>2</v>
      </c>
      <c r="E8" s="81">
        <v>36</v>
      </c>
      <c r="F8" s="82">
        <v>152</v>
      </c>
    </row>
    <row r="9" spans="2:6">
      <c r="B9" s="83" t="s">
        <v>8</v>
      </c>
      <c r="C9" s="84"/>
      <c r="D9" s="84"/>
      <c r="E9" s="84"/>
      <c r="F9" s="85"/>
    </row>
    <row r="10" spans="2:6">
      <c r="B10" s="83" t="s">
        <v>9</v>
      </c>
      <c r="C10" s="84">
        <v>2</v>
      </c>
      <c r="D10" s="84">
        <v>2</v>
      </c>
      <c r="E10" s="84">
        <v>12</v>
      </c>
      <c r="F10" s="85">
        <v>125</v>
      </c>
    </row>
    <row r="11" spans="2:6">
      <c r="B11" s="83" t="s">
        <v>10</v>
      </c>
      <c r="C11" s="84">
        <v>1</v>
      </c>
      <c r="D11" s="84">
        <v>1</v>
      </c>
      <c r="E11" s="84">
        <v>2</v>
      </c>
      <c r="F11" s="85">
        <v>95</v>
      </c>
    </row>
    <row r="12" spans="2:6">
      <c r="B12" s="83" t="s">
        <v>11</v>
      </c>
      <c r="C12" s="84"/>
      <c r="D12" s="84"/>
      <c r="E12" s="84"/>
      <c r="F12" s="85"/>
    </row>
    <row r="13" spans="2:6">
      <c r="B13" s="83" t="s">
        <v>12</v>
      </c>
      <c r="C13" s="84">
        <v>2</v>
      </c>
      <c r="D13" s="84">
        <v>2</v>
      </c>
      <c r="E13" s="84">
        <v>21</v>
      </c>
      <c r="F13" s="85">
        <v>318</v>
      </c>
    </row>
    <row r="14" spans="2:6">
      <c r="B14" s="83" t="s">
        <v>13</v>
      </c>
      <c r="C14" s="84">
        <v>1</v>
      </c>
      <c r="D14" s="84">
        <v>1</v>
      </c>
      <c r="E14" s="84">
        <v>1</v>
      </c>
      <c r="F14" s="85">
        <v>5</v>
      </c>
    </row>
    <row r="15" spans="2:6">
      <c r="B15" s="83" t="s">
        <v>14</v>
      </c>
      <c r="C15" s="84"/>
      <c r="D15" s="84"/>
      <c r="E15" s="84"/>
      <c r="F15" s="85"/>
    </row>
    <row r="16" spans="2:6">
      <c r="B16" s="83" t="s">
        <v>15</v>
      </c>
      <c r="C16" s="84">
        <v>1</v>
      </c>
      <c r="D16" s="84">
        <v>1</v>
      </c>
      <c r="E16" s="84">
        <v>10</v>
      </c>
      <c r="F16" s="85">
        <v>275</v>
      </c>
    </row>
    <row r="17" spans="2:6">
      <c r="B17" s="83" t="s">
        <v>16</v>
      </c>
      <c r="C17" s="84">
        <v>1</v>
      </c>
      <c r="D17" s="84">
        <v>1</v>
      </c>
      <c r="E17" s="84">
        <v>7</v>
      </c>
      <c r="F17" s="85">
        <v>24</v>
      </c>
    </row>
    <row r="18" spans="2:6">
      <c r="B18" s="83" t="s">
        <v>17</v>
      </c>
      <c r="C18" s="84">
        <v>2</v>
      </c>
      <c r="D18" s="84"/>
      <c r="E18" s="84"/>
      <c r="F18" s="85">
        <v>103</v>
      </c>
    </row>
    <row r="19" spans="2:6">
      <c r="B19" s="83" t="s">
        <v>18</v>
      </c>
      <c r="C19" s="84">
        <v>1</v>
      </c>
      <c r="D19" s="84">
        <v>1</v>
      </c>
      <c r="E19" s="84">
        <v>6</v>
      </c>
      <c r="F19" s="85">
        <v>92</v>
      </c>
    </row>
    <row r="20" spans="2:6">
      <c r="B20" s="83" t="s">
        <v>19</v>
      </c>
      <c r="C20" s="84">
        <v>5</v>
      </c>
      <c r="D20" s="84">
        <v>5</v>
      </c>
      <c r="E20" s="84">
        <v>57</v>
      </c>
      <c r="F20" s="85">
        <v>247</v>
      </c>
    </row>
    <row r="21" spans="2:6">
      <c r="B21" s="83" t="s">
        <v>20</v>
      </c>
      <c r="C21" s="84"/>
      <c r="D21" s="84"/>
      <c r="E21" s="84"/>
      <c r="F21" s="85"/>
    </row>
    <row r="22" spans="2:6">
      <c r="B22" s="83" t="s">
        <v>21</v>
      </c>
      <c r="C22" s="84"/>
      <c r="D22" s="84"/>
      <c r="E22" s="84"/>
      <c r="F22" s="85"/>
    </row>
    <row r="23" spans="2:6">
      <c r="B23" s="83" t="s">
        <v>22</v>
      </c>
      <c r="C23" s="84">
        <v>2</v>
      </c>
      <c r="D23" s="84">
        <v>1</v>
      </c>
      <c r="E23" s="84">
        <v>7</v>
      </c>
      <c r="F23" s="85">
        <v>26</v>
      </c>
    </row>
    <row r="24" spans="2:6">
      <c r="B24" s="83" t="s">
        <v>23</v>
      </c>
      <c r="C24" s="84">
        <v>6</v>
      </c>
      <c r="D24" s="84">
        <v>4</v>
      </c>
      <c r="E24" s="84">
        <v>63</v>
      </c>
      <c r="F24" s="85">
        <v>452</v>
      </c>
    </row>
    <row r="25" spans="2:6">
      <c r="B25" s="83" t="s">
        <v>24</v>
      </c>
      <c r="C25" s="84">
        <v>1</v>
      </c>
      <c r="D25" s="84">
        <v>1</v>
      </c>
      <c r="E25" s="84">
        <v>1</v>
      </c>
      <c r="F25" s="85">
        <v>51</v>
      </c>
    </row>
    <row r="26" spans="2:6">
      <c r="B26" s="83" t="s">
        <v>25</v>
      </c>
      <c r="C26" s="84">
        <v>1</v>
      </c>
      <c r="D26" s="84">
        <v>1</v>
      </c>
      <c r="E26" s="84">
        <v>3</v>
      </c>
      <c r="F26" s="85">
        <v>31</v>
      </c>
    </row>
    <row r="27" spans="2:6">
      <c r="B27" s="83" t="s">
        <v>26</v>
      </c>
      <c r="C27" s="84">
        <v>1</v>
      </c>
      <c r="D27" s="84">
        <v>1</v>
      </c>
      <c r="E27" s="84">
        <v>2</v>
      </c>
      <c r="F27" s="85">
        <v>56</v>
      </c>
    </row>
    <row r="28" spans="2:6">
      <c r="B28" s="83" t="s">
        <v>27</v>
      </c>
      <c r="C28" s="84">
        <v>4</v>
      </c>
      <c r="D28" s="84">
        <v>1</v>
      </c>
      <c r="E28" s="84">
        <v>5</v>
      </c>
      <c r="F28" s="85">
        <v>11</v>
      </c>
    </row>
    <row r="29" spans="2:6">
      <c r="B29" s="83" t="s">
        <v>28</v>
      </c>
      <c r="C29" s="84">
        <v>2</v>
      </c>
      <c r="D29" s="84">
        <v>2</v>
      </c>
      <c r="E29" s="84">
        <v>27</v>
      </c>
      <c r="F29" s="85">
        <v>292</v>
      </c>
    </row>
    <row r="30" spans="2:6">
      <c r="B30" s="83" t="s">
        <v>29</v>
      </c>
      <c r="C30" s="84">
        <v>1</v>
      </c>
      <c r="D30" s="84">
        <v>1</v>
      </c>
      <c r="E30" s="84">
        <v>2</v>
      </c>
      <c r="F30" s="85">
        <v>8</v>
      </c>
    </row>
    <row r="31" spans="2:6">
      <c r="B31" s="83" t="s">
        <v>30</v>
      </c>
      <c r="C31" s="84"/>
      <c r="D31" s="84"/>
      <c r="E31" s="84"/>
      <c r="F31" s="85"/>
    </row>
    <row r="32" spans="2:6">
      <c r="B32" s="83" t="s">
        <v>31</v>
      </c>
      <c r="C32" s="84"/>
      <c r="D32" s="84"/>
      <c r="E32" s="84"/>
      <c r="F32" s="85"/>
    </row>
    <row r="33" spans="2:6" ht="15.75" thickBot="1">
      <c r="B33" s="87" t="s">
        <v>32</v>
      </c>
      <c r="C33" s="88">
        <v>4</v>
      </c>
      <c r="D33" s="88">
        <v>4</v>
      </c>
      <c r="E33" s="88">
        <v>94</v>
      </c>
      <c r="F33" s="89">
        <v>1287</v>
      </c>
    </row>
    <row r="34" spans="2:6">
      <c r="B34" s="90" t="s">
        <v>107</v>
      </c>
      <c r="C34" s="100">
        <f>SUM(C8:C33)</f>
        <v>41</v>
      </c>
      <c r="D34" s="100">
        <f>SUM(D8:D33)</f>
        <v>32</v>
      </c>
      <c r="E34" s="100">
        <f>SUM(E8:E33)</f>
        <v>356</v>
      </c>
      <c r="F34" s="101">
        <f>SUM(F8:F33)</f>
        <v>3650</v>
      </c>
    </row>
    <row r="35" spans="2:6">
      <c r="B35" s="91">
        <v>2015</v>
      </c>
      <c r="C35" s="95">
        <v>53</v>
      </c>
      <c r="D35" s="95">
        <v>38</v>
      </c>
      <c r="E35" s="95">
        <v>347</v>
      </c>
      <c r="F35" s="156">
        <v>3269</v>
      </c>
    </row>
    <row r="36" spans="2:6">
      <c r="B36" s="91">
        <v>2014</v>
      </c>
      <c r="C36" s="95">
        <v>53</v>
      </c>
      <c r="D36" s="95">
        <v>38</v>
      </c>
      <c r="E36" s="95">
        <v>393</v>
      </c>
      <c r="F36" s="96">
        <v>3446</v>
      </c>
    </row>
    <row r="37" spans="2:6">
      <c r="B37" s="91">
        <v>2013</v>
      </c>
      <c r="C37" s="68">
        <v>51</v>
      </c>
      <c r="D37" s="68">
        <v>40</v>
      </c>
      <c r="E37" s="68">
        <v>396</v>
      </c>
      <c r="F37" s="97">
        <v>3448</v>
      </c>
    </row>
    <row r="38" spans="2:6" ht="15.75" thickBot="1">
      <c r="B38" s="99">
        <v>2012</v>
      </c>
      <c r="C38" s="92">
        <v>47</v>
      </c>
      <c r="D38" s="92">
        <v>43</v>
      </c>
      <c r="E38" s="92">
        <v>318</v>
      </c>
      <c r="F38" s="98">
        <v>4143</v>
      </c>
    </row>
    <row r="39" spans="2:6" ht="15.75" thickTop="1">
      <c r="B39" s="118" t="s">
        <v>63</v>
      </c>
      <c r="C39" s="118"/>
      <c r="D39" s="118"/>
      <c r="E39" s="118"/>
      <c r="F39" s="118"/>
    </row>
  </sheetData>
  <mergeCells count="8"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B1:F39"/>
  <sheetViews>
    <sheetView workbookViewId="0">
      <selection activeCell="B2" sqref="B2:F2"/>
    </sheetView>
  </sheetViews>
  <sheetFormatPr defaultRowHeight="15"/>
  <cols>
    <col min="2" max="2" width="21.42578125" customWidth="1"/>
    <col min="3" max="3" width="11" customWidth="1"/>
    <col min="4" max="4" width="12.7109375" customWidth="1"/>
    <col min="5" max="5" width="10.5703125" customWidth="1"/>
    <col min="6" max="6" width="14.140625" customWidth="1"/>
  </cols>
  <sheetData>
    <row r="1" spans="2:6">
      <c r="B1" s="273" t="s">
        <v>124</v>
      </c>
      <c r="C1" s="273"/>
      <c r="D1" s="273"/>
      <c r="E1" s="273"/>
      <c r="F1" s="273"/>
    </row>
    <row r="2" spans="2:6">
      <c r="B2" s="292" t="s">
        <v>55</v>
      </c>
      <c r="C2" s="292"/>
      <c r="D2" s="292"/>
      <c r="E2" s="292"/>
      <c r="F2" s="292"/>
    </row>
    <row r="3" spans="2:6">
      <c r="B3" s="292" t="s">
        <v>106</v>
      </c>
      <c r="C3" s="292"/>
      <c r="D3" s="292"/>
      <c r="E3" s="292"/>
      <c r="F3" s="292"/>
    </row>
    <row r="4" spans="2:6" ht="15.75" thickBot="1">
      <c r="B4" s="1"/>
      <c r="C4" s="33"/>
      <c r="D4" s="33"/>
      <c r="E4" s="33"/>
      <c r="F4" s="33"/>
    </row>
    <row r="5" spans="2:6">
      <c r="B5" s="319" t="s">
        <v>37</v>
      </c>
      <c r="C5" s="321" t="s">
        <v>56</v>
      </c>
      <c r="D5" s="321" t="s">
        <v>57</v>
      </c>
      <c r="E5" s="321" t="s">
        <v>58</v>
      </c>
      <c r="F5" s="322" t="s">
        <v>59</v>
      </c>
    </row>
    <row r="6" spans="2:6" ht="15.75" thickBot="1">
      <c r="B6" s="312"/>
      <c r="C6" s="314"/>
      <c r="D6" s="314"/>
      <c r="E6" s="314"/>
      <c r="F6" s="323"/>
    </row>
    <row r="7" spans="2:6" ht="15.75" thickBot="1">
      <c r="B7" s="49" t="s">
        <v>78</v>
      </c>
      <c r="C7" s="50" t="s">
        <v>79</v>
      </c>
      <c r="D7" s="51" t="s">
        <v>80</v>
      </c>
      <c r="E7" s="51" t="s">
        <v>81</v>
      </c>
      <c r="F7" s="93" t="s">
        <v>82</v>
      </c>
    </row>
    <row r="8" spans="2:6" ht="15.75" thickTop="1">
      <c r="B8" s="102" t="s">
        <v>43</v>
      </c>
      <c r="C8" s="103">
        <v>12</v>
      </c>
      <c r="D8" s="103">
        <v>14</v>
      </c>
      <c r="E8" s="103">
        <f t="shared" ref="E8:E34" si="0">SUM(C8:D8)</f>
        <v>26</v>
      </c>
      <c r="F8" s="104"/>
    </row>
    <row r="9" spans="2:6">
      <c r="B9" s="83" t="s">
        <v>8</v>
      </c>
      <c r="C9" s="84">
        <v>2</v>
      </c>
      <c r="D9" s="84">
        <v>6</v>
      </c>
      <c r="E9" s="84">
        <f t="shared" si="0"/>
        <v>8</v>
      </c>
      <c r="F9" s="85"/>
    </row>
    <row r="10" spans="2:6">
      <c r="B10" s="83" t="s">
        <v>9</v>
      </c>
      <c r="C10" s="84">
        <v>16</v>
      </c>
      <c r="D10" s="84">
        <v>18</v>
      </c>
      <c r="E10" s="84">
        <f t="shared" si="0"/>
        <v>34</v>
      </c>
      <c r="F10" s="85"/>
    </row>
    <row r="11" spans="2:6">
      <c r="B11" s="83" t="s">
        <v>10</v>
      </c>
      <c r="C11" s="84">
        <v>18</v>
      </c>
      <c r="D11" s="84">
        <v>18</v>
      </c>
      <c r="E11" s="84">
        <f t="shared" si="0"/>
        <v>36</v>
      </c>
      <c r="F11" s="85"/>
    </row>
    <row r="12" spans="2:6">
      <c r="B12" s="83" t="s">
        <v>11</v>
      </c>
      <c r="C12" s="84">
        <v>12</v>
      </c>
      <c r="D12" s="84">
        <v>13</v>
      </c>
      <c r="E12" s="84">
        <f t="shared" si="0"/>
        <v>25</v>
      </c>
      <c r="F12" s="85"/>
    </row>
    <row r="13" spans="2:6">
      <c r="B13" s="83" t="s">
        <v>12</v>
      </c>
      <c r="C13" s="84">
        <v>28</v>
      </c>
      <c r="D13" s="84">
        <v>27</v>
      </c>
      <c r="E13" s="84">
        <f t="shared" si="0"/>
        <v>55</v>
      </c>
      <c r="F13" s="85">
        <v>1</v>
      </c>
    </row>
    <row r="14" spans="2:6">
      <c r="B14" s="83" t="s">
        <v>13</v>
      </c>
      <c r="C14" s="84">
        <v>3</v>
      </c>
      <c r="D14" s="84">
        <v>5</v>
      </c>
      <c r="E14" s="84">
        <f t="shared" si="0"/>
        <v>8</v>
      </c>
      <c r="F14" s="85"/>
    </row>
    <row r="15" spans="2:6">
      <c r="B15" s="83" t="s">
        <v>14</v>
      </c>
      <c r="C15" s="84">
        <v>9</v>
      </c>
      <c r="D15" s="84">
        <v>11</v>
      </c>
      <c r="E15" s="84">
        <f t="shared" si="0"/>
        <v>20</v>
      </c>
      <c r="F15" s="85"/>
    </row>
    <row r="16" spans="2:6">
      <c r="B16" s="83" t="s">
        <v>15</v>
      </c>
      <c r="C16" s="84">
        <v>16</v>
      </c>
      <c r="D16" s="84">
        <v>20</v>
      </c>
      <c r="E16" s="84">
        <f t="shared" si="0"/>
        <v>36</v>
      </c>
      <c r="F16" s="85"/>
    </row>
    <row r="17" spans="2:6">
      <c r="B17" s="83" t="s">
        <v>16</v>
      </c>
      <c r="C17" s="84">
        <v>6</v>
      </c>
      <c r="D17" s="84">
        <v>4</v>
      </c>
      <c r="E17" s="84">
        <f t="shared" si="0"/>
        <v>10</v>
      </c>
      <c r="F17" s="85"/>
    </row>
    <row r="18" spans="2:6">
      <c r="B18" s="83" t="s">
        <v>17</v>
      </c>
      <c r="C18" s="84">
        <v>13</v>
      </c>
      <c r="D18" s="84">
        <v>13</v>
      </c>
      <c r="E18" s="84">
        <f t="shared" si="0"/>
        <v>26</v>
      </c>
      <c r="F18" s="85"/>
    </row>
    <row r="19" spans="2:6">
      <c r="B19" s="83" t="s">
        <v>18</v>
      </c>
      <c r="C19" s="84">
        <v>17</v>
      </c>
      <c r="D19" s="84">
        <v>19</v>
      </c>
      <c r="E19" s="84">
        <f t="shared" si="0"/>
        <v>36</v>
      </c>
      <c r="F19" s="85"/>
    </row>
    <row r="20" spans="2:6">
      <c r="B20" s="83" t="s">
        <v>19</v>
      </c>
      <c r="C20" s="84">
        <v>18</v>
      </c>
      <c r="D20" s="84">
        <v>20</v>
      </c>
      <c r="E20" s="84">
        <f t="shared" si="0"/>
        <v>38</v>
      </c>
      <c r="F20" s="85"/>
    </row>
    <row r="21" spans="2:6">
      <c r="B21" s="83" t="s">
        <v>20</v>
      </c>
      <c r="C21" s="84">
        <v>5</v>
      </c>
      <c r="D21" s="84">
        <v>9</v>
      </c>
      <c r="E21" s="84">
        <f t="shared" si="0"/>
        <v>14</v>
      </c>
      <c r="F21" s="85"/>
    </row>
    <row r="22" spans="2:6">
      <c r="B22" s="83" t="s">
        <v>21</v>
      </c>
      <c r="C22" s="84">
        <v>3</v>
      </c>
      <c r="D22" s="84">
        <v>2</v>
      </c>
      <c r="E22" s="84">
        <f t="shared" si="0"/>
        <v>5</v>
      </c>
      <c r="F22" s="85"/>
    </row>
    <row r="23" spans="2:6">
      <c r="B23" s="65" t="s">
        <v>60</v>
      </c>
      <c r="C23" s="84">
        <v>16</v>
      </c>
      <c r="D23" s="84">
        <v>16</v>
      </c>
      <c r="E23" s="84">
        <f t="shared" si="0"/>
        <v>32</v>
      </c>
      <c r="F23" s="85"/>
    </row>
    <row r="24" spans="2:6">
      <c r="B24" s="83" t="s">
        <v>23</v>
      </c>
      <c r="C24" s="84">
        <v>10</v>
      </c>
      <c r="D24" s="84">
        <v>10</v>
      </c>
      <c r="E24" s="84">
        <f t="shared" si="0"/>
        <v>20</v>
      </c>
      <c r="F24" s="85"/>
    </row>
    <row r="25" spans="2:6">
      <c r="B25" s="83" t="s">
        <v>24</v>
      </c>
      <c r="C25" s="84">
        <v>9</v>
      </c>
      <c r="D25" s="84">
        <v>13</v>
      </c>
      <c r="E25" s="84">
        <f t="shared" si="0"/>
        <v>22</v>
      </c>
      <c r="F25" s="85"/>
    </row>
    <row r="26" spans="2:6">
      <c r="B26" s="83" t="s">
        <v>25</v>
      </c>
      <c r="C26" s="84">
        <v>22</v>
      </c>
      <c r="D26" s="84">
        <v>26</v>
      </c>
      <c r="E26" s="84">
        <f t="shared" si="0"/>
        <v>48</v>
      </c>
      <c r="F26" s="85"/>
    </row>
    <row r="27" spans="2:6">
      <c r="B27" s="83" t="s">
        <v>26</v>
      </c>
      <c r="C27" s="84">
        <v>13</v>
      </c>
      <c r="D27" s="84">
        <v>19</v>
      </c>
      <c r="E27" s="84">
        <f t="shared" si="0"/>
        <v>32</v>
      </c>
      <c r="F27" s="85"/>
    </row>
    <row r="28" spans="2:6">
      <c r="B28" s="83" t="s">
        <v>27</v>
      </c>
      <c r="C28" s="84">
        <v>21</v>
      </c>
      <c r="D28" s="84">
        <v>25</v>
      </c>
      <c r="E28" s="84">
        <f t="shared" si="0"/>
        <v>46</v>
      </c>
      <c r="F28" s="85"/>
    </row>
    <row r="29" spans="2:6">
      <c r="B29" s="83" t="s">
        <v>28</v>
      </c>
      <c r="C29" s="84">
        <v>10</v>
      </c>
      <c r="D29" s="84">
        <v>16</v>
      </c>
      <c r="E29" s="84">
        <f t="shared" si="0"/>
        <v>26</v>
      </c>
      <c r="F29" s="85"/>
    </row>
    <row r="30" spans="2:6">
      <c r="B30" s="83" t="s">
        <v>29</v>
      </c>
      <c r="C30" s="84">
        <v>2</v>
      </c>
      <c r="D30" s="84">
        <v>4</v>
      </c>
      <c r="E30" s="84">
        <f t="shared" si="0"/>
        <v>6</v>
      </c>
      <c r="F30" s="85"/>
    </row>
    <row r="31" spans="2:6">
      <c r="B31" s="83" t="s">
        <v>30</v>
      </c>
      <c r="C31" s="84">
        <v>24</v>
      </c>
      <c r="D31" s="84">
        <v>32</v>
      </c>
      <c r="E31" s="84">
        <f t="shared" si="0"/>
        <v>56</v>
      </c>
      <c r="F31" s="85"/>
    </row>
    <row r="32" spans="2:6">
      <c r="B32" s="83" t="s">
        <v>31</v>
      </c>
      <c r="C32" s="201">
        <v>17</v>
      </c>
      <c r="D32" s="84">
        <v>20</v>
      </c>
      <c r="E32" s="84">
        <f t="shared" si="0"/>
        <v>37</v>
      </c>
      <c r="F32" s="85"/>
    </row>
    <row r="33" spans="2:6" ht="15.75" thickBot="1">
      <c r="B33" s="105" t="s">
        <v>32</v>
      </c>
      <c r="C33" s="202">
        <v>25</v>
      </c>
      <c r="D33" s="106">
        <v>28</v>
      </c>
      <c r="E33" s="106">
        <f t="shared" si="0"/>
        <v>53</v>
      </c>
      <c r="F33" s="107"/>
    </row>
    <row r="34" spans="2:6">
      <c r="B34" s="108" t="s">
        <v>110</v>
      </c>
      <c r="C34" s="109">
        <f>SUM(C8:C33)</f>
        <v>347</v>
      </c>
      <c r="D34" s="109">
        <f>SUM(D8:D33)</f>
        <v>408</v>
      </c>
      <c r="E34" s="109">
        <f t="shared" si="0"/>
        <v>755</v>
      </c>
      <c r="F34" s="110">
        <v>1</v>
      </c>
    </row>
    <row r="35" spans="2:6">
      <c r="B35" s="111">
        <v>2015</v>
      </c>
      <c r="C35" s="112">
        <v>281</v>
      </c>
      <c r="D35" s="112">
        <v>297</v>
      </c>
      <c r="E35" s="112">
        <v>578</v>
      </c>
      <c r="F35" s="113"/>
    </row>
    <row r="36" spans="2:6">
      <c r="B36" s="111">
        <v>2014</v>
      </c>
      <c r="C36" s="112">
        <v>405</v>
      </c>
      <c r="D36" s="112">
        <v>408</v>
      </c>
      <c r="E36" s="112">
        <v>813</v>
      </c>
      <c r="F36" s="113"/>
    </row>
    <row r="37" spans="2:6">
      <c r="B37" s="111">
        <v>2013</v>
      </c>
      <c r="C37" s="112">
        <v>475</v>
      </c>
      <c r="D37" s="112">
        <v>477</v>
      </c>
      <c r="E37" s="112">
        <v>952</v>
      </c>
      <c r="F37" s="113">
        <v>1</v>
      </c>
    </row>
    <row r="38" spans="2:6" ht="15.75" thickBot="1">
      <c r="B38" s="111">
        <v>2012</v>
      </c>
      <c r="C38" s="112">
        <v>548</v>
      </c>
      <c r="D38" s="112">
        <v>591</v>
      </c>
      <c r="E38" s="114">
        <v>1139</v>
      </c>
      <c r="F38" s="113">
        <v>2</v>
      </c>
    </row>
    <row r="39" spans="2:6" ht="15.75" thickTop="1">
      <c r="B39" s="301" t="s">
        <v>116</v>
      </c>
      <c r="C39" s="324"/>
      <c r="D39" s="324"/>
      <c r="E39" s="324"/>
      <c r="F39" s="324"/>
    </row>
  </sheetData>
  <mergeCells count="9">
    <mergeCell ref="B39:F39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E42"/>
  <sheetViews>
    <sheetView workbookViewId="0">
      <selection activeCell="B4" sqref="B4:E4"/>
    </sheetView>
  </sheetViews>
  <sheetFormatPr defaultRowHeight="15"/>
  <cols>
    <col min="2" max="2" width="21.42578125" customWidth="1"/>
    <col min="3" max="3" width="15" customWidth="1"/>
    <col min="5" max="5" width="15.42578125" customWidth="1"/>
  </cols>
  <sheetData>
    <row r="3" spans="2:5">
      <c r="B3" s="326" t="s">
        <v>131</v>
      </c>
      <c r="C3" s="326"/>
      <c r="D3" s="326"/>
      <c r="E3" s="326"/>
    </row>
    <row r="4" spans="2:5">
      <c r="B4" s="327" t="s">
        <v>125</v>
      </c>
      <c r="C4" s="327"/>
      <c r="D4" s="327"/>
      <c r="E4" s="327"/>
    </row>
    <row r="5" spans="2:5">
      <c r="B5" s="327" t="s">
        <v>126</v>
      </c>
      <c r="C5" s="327"/>
      <c r="D5" s="327"/>
      <c r="E5" s="327"/>
    </row>
    <row r="6" spans="2:5" ht="15.75" thickBot="1">
      <c r="B6" s="223"/>
      <c r="C6" s="224"/>
      <c r="D6" s="224"/>
      <c r="E6" s="224"/>
    </row>
    <row r="7" spans="2:5">
      <c r="B7" s="203"/>
      <c r="C7" s="296" t="s">
        <v>127</v>
      </c>
      <c r="D7" s="296" t="s">
        <v>128</v>
      </c>
      <c r="E7" s="299" t="s">
        <v>129</v>
      </c>
    </row>
    <row r="8" spans="2:5">
      <c r="B8" s="204" t="s">
        <v>37</v>
      </c>
      <c r="C8" s="297"/>
      <c r="D8" s="297"/>
      <c r="E8" s="329"/>
    </row>
    <row r="9" spans="2:5" ht="15.75" thickBot="1">
      <c r="B9" s="214"/>
      <c r="C9" s="328"/>
      <c r="D9" s="328"/>
      <c r="E9" s="330"/>
    </row>
    <row r="10" spans="2:5" ht="15.75" thickBot="1">
      <c r="B10" s="215" t="s">
        <v>78</v>
      </c>
      <c r="C10" s="216" t="s">
        <v>79</v>
      </c>
      <c r="D10" s="216" t="s">
        <v>80</v>
      </c>
      <c r="E10" s="217" t="s">
        <v>81</v>
      </c>
    </row>
    <row r="11" spans="2:5" ht="15.75" thickTop="1">
      <c r="B11" s="102" t="s">
        <v>43</v>
      </c>
      <c r="C11" s="18">
        <v>16</v>
      </c>
      <c r="D11" s="218">
        <v>288</v>
      </c>
      <c r="E11" s="219">
        <v>1200</v>
      </c>
    </row>
    <row r="12" spans="2:5">
      <c r="B12" s="19" t="s">
        <v>8</v>
      </c>
      <c r="C12" s="17">
        <v>16</v>
      </c>
      <c r="D12" s="17">
        <v>288</v>
      </c>
      <c r="E12" s="220">
        <v>1150</v>
      </c>
    </row>
    <row r="13" spans="2:5">
      <c r="B13" s="19" t="s">
        <v>9</v>
      </c>
      <c r="C13" s="17">
        <v>19</v>
      </c>
      <c r="D13" s="17">
        <v>342</v>
      </c>
      <c r="E13" s="220">
        <v>1225</v>
      </c>
    </row>
    <row r="14" spans="2:5">
      <c r="B14" s="19" t="s">
        <v>10</v>
      </c>
      <c r="C14" s="17">
        <v>18</v>
      </c>
      <c r="D14" s="17">
        <v>324</v>
      </c>
      <c r="E14" s="220">
        <v>1205</v>
      </c>
    </row>
    <row r="15" spans="2:5">
      <c r="B15" s="19" t="s">
        <v>11</v>
      </c>
      <c r="C15" s="17">
        <v>20</v>
      </c>
      <c r="D15" s="17">
        <v>360</v>
      </c>
      <c r="E15" s="220">
        <v>1450</v>
      </c>
    </row>
    <row r="16" spans="2:5">
      <c r="B16" s="19" t="s">
        <v>12</v>
      </c>
      <c r="C16" s="17">
        <v>18</v>
      </c>
      <c r="D16" s="17">
        <v>324</v>
      </c>
      <c r="E16" s="220">
        <v>1205</v>
      </c>
    </row>
    <row r="17" spans="2:5">
      <c r="B17" s="19" t="s">
        <v>13</v>
      </c>
      <c r="C17" s="17">
        <v>7</v>
      </c>
      <c r="D17" s="17">
        <v>126</v>
      </c>
      <c r="E17" s="220">
        <v>525</v>
      </c>
    </row>
    <row r="18" spans="2:5">
      <c r="B18" s="19" t="s">
        <v>14</v>
      </c>
      <c r="C18" s="17">
        <v>7</v>
      </c>
      <c r="D18" s="17">
        <v>126</v>
      </c>
      <c r="E18" s="220">
        <v>535</v>
      </c>
    </row>
    <row r="19" spans="2:5">
      <c r="B19" s="19" t="s">
        <v>15</v>
      </c>
      <c r="C19" s="17">
        <v>17</v>
      </c>
      <c r="D19" s="17">
        <v>306</v>
      </c>
      <c r="E19" s="220">
        <v>1185</v>
      </c>
    </row>
    <row r="20" spans="2:5">
      <c r="B20" s="19" t="s">
        <v>16</v>
      </c>
      <c r="C20" s="17">
        <v>16</v>
      </c>
      <c r="D20" s="17">
        <v>288</v>
      </c>
      <c r="E20" s="220">
        <v>1145</v>
      </c>
    </row>
    <row r="21" spans="2:5">
      <c r="B21" s="19" t="s">
        <v>17</v>
      </c>
      <c r="C21" s="17">
        <v>14</v>
      </c>
      <c r="D21" s="17">
        <v>252</v>
      </c>
      <c r="E21" s="220">
        <v>1050</v>
      </c>
    </row>
    <row r="22" spans="2:5">
      <c r="B22" s="19" t="s">
        <v>18</v>
      </c>
      <c r="C22" s="17">
        <v>13</v>
      </c>
      <c r="D22" s="17">
        <v>234</v>
      </c>
      <c r="E22" s="220">
        <v>975</v>
      </c>
    </row>
    <row r="23" spans="2:5">
      <c r="B23" s="19" t="s">
        <v>19</v>
      </c>
      <c r="C23" s="17">
        <v>18</v>
      </c>
      <c r="D23" s="17">
        <v>324</v>
      </c>
      <c r="E23" s="220">
        <v>1350</v>
      </c>
    </row>
    <row r="24" spans="2:5">
      <c r="B24" s="19" t="s">
        <v>20</v>
      </c>
      <c r="C24" s="17">
        <v>14</v>
      </c>
      <c r="D24" s="17">
        <v>252</v>
      </c>
      <c r="E24" s="220">
        <v>1050</v>
      </c>
    </row>
    <row r="25" spans="2:5">
      <c r="B25" s="19" t="s">
        <v>21</v>
      </c>
      <c r="C25" s="17">
        <v>19</v>
      </c>
      <c r="D25" s="17">
        <v>342</v>
      </c>
      <c r="E25" s="220">
        <v>1205</v>
      </c>
    </row>
    <row r="26" spans="2:5">
      <c r="B26" s="19" t="s">
        <v>22</v>
      </c>
      <c r="C26" s="17">
        <v>19</v>
      </c>
      <c r="D26" s="17">
        <v>342</v>
      </c>
      <c r="E26" s="220">
        <v>1225</v>
      </c>
    </row>
    <row r="27" spans="2:5">
      <c r="B27" s="19" t="s">
        <v>23</v>
      </c>
      <c r="C27" s="17">
        <v>18</v>
      </c>
      <c r="D27" s="17">
        <v>324</v>
      </c>
      <c r="E27" s="220">
        <v>1205</v>
      </c>
    </row>
    <row r="28" spans="2:5">
      <c r="B28" s="19" t="s">
        <v>24</v>
      </c>
      <c r="C28" s="17">
        <v>16</v>
      </c>
      <c r="D28" s="17">
        <v>288</v>
      </c>
      <c r="E28" s="220">
        <v>1145</v>
      </c>
    </row>
    <row r="29" spans="2:5">
      <c r="B29" s="19" t="s">
        <v>25</v>
      </c>
      <c r="C29" s="17">
        <v>18</v>
      </c>
      <c r="D29" s="17">
        <v>324</v>
      </c>
      <c r="E29" s="220">
        <v>1205</v>
      </c>
    </row>
    <row r="30" spans="2:5">
      <c r="B30" s="19" t="s">
        <v>26</v>
      </c>
      <c r="C30" s="17">
        <v>18</v>
      </c>
      <c r="D30" s="17">
        <v>324</v>
      </c>
      <c r="E30" s="220">
        <v>1205</v>
      </c>
    </row>
    <row r="31" spans="2:5">
      <c r="B31" s="19" t="s">
        <v>27</v>
      </c>
      <c r="C31" s="17">
        <v>18</v>
      </c>
      <c r="D31" s="17">
        <v>324</v>
      </c>
      <c r="E31" s="220">
        <v>1215</v>
      </c>
    </row>
    <row r="32" spans="2:5">
      <c r="B32" s="19" t="s">
        <v>28</v>
      </c>
      <c r="C32" s="17">
        <v>18</v>
      </c>
      <c r="D32" s="17">
        <v>324</v>
      </c>
      <c r="E32" s="220">
        <v>1220</v>
      </c>
    </row>
    <row r="33" spans="2:5">
      <c r="B33" s="19" t="s">
        <v>29</v>
      </c>
      <c r="C33" s="17">
        <v>13</v>
      </c>
      <c r="D33" s="17">
        <v>234</v>
      </c>
      <c r="E33" s="220">
        <v>985</v>
      </c>
    </row>
    <row r="34" spans="2:5">
      <c r="B34" s="19" t="s">
        <v>30</v>
      </c>
      <c r="C34" s="17">
        <v>12</v>
      </c>
      <c r="D34" s="17">
        <v>216</v>
      </c>
      <c r="E34" s="220">
        <v>886</v>
      </c>
    </row>
    <row r="35" spans="2:5">
      <c r="B35" s="19" t="s">
        <v>31</v>
      </c>
      <c r="C35" s="17">
        <v>7</v>
      </c>
      <c r="D35" s="17">
        <v>126</v>
      </c>
      <c r="E35" s="220">
        <v>542</v>
      </c>
    </row>
    <row r="36" spans="2:5" ht="15.75" thickBot="1">
      <c r="B36" s="58" t="s">
        <v>32</v>
      </c>
      <c r="C36" s="221">
        <v>8</v>
      </c>
      <c r="D36" s="221">
        <v>208</v>
      </c>
      <c r="E36" s="222">
        <v>563</v>
      </c>
    </row>
    <row r="37" spans="2:5">
      <c r="B37" s="225" t="s">
        <v>130</v>
      </c>
      <c r="C37" s="226">
        <f>SUM(C11:C36)</f>
        <v>397</v>
      </c>
      <c r="D37" s="227">
        <f>SUM(D11:D36)</f>
        <v>7210</v>
      </c>
      <c r="E37" s="228">
        <f>SUM(E11:E36)</f>
        <v>27851</v>
      </c>
    </row>
    <row r="38" spans="2:5">
      <c r="B38" s="229">
        <v>2015</v>
      </c>
      <c r="C38" s="230">
        <v>397</v>
      </c>
      <c r="D38" s="231">
        <v>7210</v>
      </c>
      <c r="E38" s="232">
        <v>27851</v>
      </c>
    </row>
    <row r="39" spans="2:5">
      <c r="B39" s="229">
        <v>2014</v>
      </c>
      <c r="C39" s="230">
        <v>401</v>
      </c>
      <c r="D39" s="231">
        <v>5238</v>
      </c>
      <c r="E39" s="232">
        <v>28712</v>
      </c>
    </row>
    <row r="40" spans="2:5">
      <c r="B40" s="229">
        <v>2013</v>
      </c>
      <c r="C40" s="230">
        <v>401</v>
      </c>
      <c r="D40" s="231">
        <v>5238</v>
      </c>
      <c r="E40" s="232">
        <v>28712</v>
      </c>
    </row>
    <row r="41" spans="2:5" ht="15.75" thickBot="1">
      <c r="B41" s="233">
        <v>2012</v>
      </c>
      <c r="C41" s="234">
        <v>401</v>
      </c>
      <c r="D41" s="235">
        <v>5238</v>
      </c>
      <c r="E41" s="236">
        <v>28712</v>
      </c>
    </row>
    <row r="42" spans="2:5" ht="33" customHeight="1" thickTop="1">
      <c r="B42" s="325" t="s">
        <v>132</v>
      </c>
      <c r="C42" s="325"/>
      <c r="D42" s="325"/>
      <c r="E42" s="325"/>
    </row>
  </sheetData>
  <mergeCells count="7">
    <mergeCell ref="B42:E42"/>
    <mergeCell ref="B3:E3"/>
    <mergeCell ref="B4:E4"/>
    <mergeCell ref="B5:E5"/>
    <mergeCell ref="C7:C9"/>
    <mergeCell ref="D7:D9"/>
    <mergeCell ref="E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6.1</vt:lpstr>
      <vt:lpstr>Tabel 6.2</vt:lpstr>
      <vt:lpstr>Tabel 6.3</vt:lpstr>
      <vt:lpstr>Tabel 6.4</vt:lpstr>
      <vt:lpstr>Tabel 6.5</vt:lpstr>
      <vt:lpstr>Tabel 6.6</vt:lpstr>
      <vt:lpstr>Tabel 6.7</vt:lpstr>
      <vt:lpstr>Tabel 6.8</vt:lpstr>
      <vt:lpstr>Tabel 6.9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2017-05-03T01:28:44Z</cp:lastPrinted>
  <dcterms:created xsi:type="dcterms:W3CDTF">2015-12-22T00:13:21Z</dcterms:created>
  <dcterms:modified xsi:type="dcterms:W3CDTF">2017-05-21T07:51:37Z</dcterms:modified>
</cp:coreProperties>
</file>