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7" i="1" l="1"/>
  <c r="T47" i="1" s="1"/>
  <c r="R47" i="1"/>
  <c r="Q47" i="1"/>
  <c r="P47" i="1"/>
  <c r="N47" i="1"/>
  <c r="M47" i="1"/>
  <c r="L47" i="1"/>
  <c r="K47" i="1"/>
  <c r="J47" i="1"/>
  <c r="I47" i="1"/>
  <c r="H47" i="1"/>
  <c r="G47" i="1"/>
  <c r="F47" i="1"/>
  <c r="D45" i="1"/>
  <c r="E45" i="1" s="1"/>
  <c r="T45" i="1" s="1"/>
  <c r="C45" i="1"/>
  <c r="B45" i="1"/>
  <c r="O44" i="1"/>
  <c r="D44" i="1"/>
  <c r="E44" i="1" s="1"/>
  <c r="T44" i="1" s="1"/>
  <c r="C44" i="1"/>
  <c r="B44" i="1"/>
  <c r="O43" i="1"/>
  <c r="D43" i="1"/>
  <c r="E43" i="1" s="1"/>
  <c r="T43" i="1" s="1"/>
  <c r="C43" i="1"/>
  <c r="B43" i="1"/>
  <c r="D42" i="1"/>
  <c r="E42" i="1" s="1"/>
  <c r="T42" i="1" s="1"/>
  <c r="C42" i="1"/>
  <c r="B42" i="1"/>
  <c r="O41" i="1"/>
  <c r="E41" i="1"/>
  <c r="T41" i="1" s="1"/>
  <c r="D41" i="1"/>
  <c r="C41" i="1"/>
  <c r="O40" i="1"/>
  <c r="D40" i="1"/>
  <c r="E40" i="1" s="1"/>
  <c r="T40" i="1" s="1"/>
  <c r="C40" i="1"/>
  <c r="B40" i="1"/>
  <c r="O39" i="1"/>
  <c r="E39" i="1"/>
  <c r="T39" i="1" s="1"/>
  <c r="D39" i="1"/>
  <c r="C39" i="1"/>
  <c r="O38" i="1"/>
  <c r="E38" i="1"/>
  <c r="T38" i="1" s="1"/>
  <c r="D38" i="1"/>
  <c r="C38" i="1"/>
  <c r="B38" i="1"/>
  <c r="D37" i="1"/>
  <c r="E37" i="1" s="1"/>
  <c r="T37" i="1" s="1"/>
  <c r="C37" i="1"/>
  <c r="B37" i="1"/>
  <c r="D36" i="1"/>
  <c r="E36" i="1" s="1"/>
  <c r="T36" i="1" s="1"/>
  <c r="C36" i="1"/>
  <c r="B36" i="1"/>
  <c r="O35" i="1"/>
  <c r="E35" i="1"/>
  <c r="T35" i="1" s="1"/>
  <c r="D35" i="1"/>
  <c r="C35" i="1"/>
  <c r="B35" i="1"/>
  <c r="D34" i="1"/>
  <c r="E34" i="1" s="1"/>
  <c r="T34" i="1" s="1"/>
  <c r="C34" i="1"/>
  <c r="O33" i="1"/>
  <c r="D33" i="1"/>
  <c r="E33" i="1" s="1"/>
  <c r="T33" i="1" s="1"/>
  <c r="C33" i="1"/>
  <c r="B33" i="1"/>
  <c r="O32" i="1"/>
  <c r="E32" i="1"/>
  <c r="T32" i="1" s="1"/>
  <c r="D32" i="1"/>
  <c r="C32" i="1"/>
  <c r="B32" i="1"/>
  <c r="O31" i="1"/>
  <c r="E31" i="1"/>
  <c r="T31" i="1" s="1"/>
  <c r="D31" i="1"/>
  <c r="C31" i="1"/>
  <c r="B31" i="1"/>
  <c r="O30" i="1"/>
  <c r="E30" i="1"/>
  <c r="T30" i="1" s="1"/>
  <c r="D30" i="1"/>
  <c r="C30" i="1"/>
  <c r="B30" i="1"/>
  <c r="O29" i="1"/>
  <c r="D29" i="1"/>
  <c r="E29" i="1" s="1"/>
  <c r="T29" i="1" s="1"/>
  <c r="C29" i="1"/>
  <c r="E28" i="1"/>
  <c r="T28" i="1" s="1"/>
  <c r="D28" i="1"/>
  <c r="C28" i="1"/>
  <c r="B28" i="1"/>
  <c r="O27" i="1"/>
  <c r="E27" i="1"/>
  <c r="T27" i="1" s="1"/>
  <c r="D27" i="1"/>
  <c r="C27" i="1"/>
  <c r="B27" i="1"/>
  <c r="D26" i="1"/>
  <c r="E26" i="1" s="1"/>
  <c r="T26" i="1" s="1"/>
  <c r="C26" i="1"/>
  <c r="B26" i="1"/>
  <c r="O25" i="1"/>
  <c r="D25" i="1"/>
  <c r="E25" i="1" s="1"/>
  <c r="T25" i="1" s="1"/>
  <c r="C25" i="1"/>
  <c r="B25" i="1"/>
  <c r="O24" i="1"/>
  <c r="D24" i="1"/>
  <c r="E24" i="1" s="1"/>
  <c r="T24" i="1" s="1"/>
  <c r="C24" i="1"/>
  <c r="O23" i="1"/>
  <c r="D23" i="1"/>
  <c r="E23" i="1" s="1"/>
  <c r="T23" i="1" s="1"/>
  <c r="C23" i="1"/>
  <c r="B23" i="1"/>
  <c r="O22" i="1"/>
  <c r="E22" i="1"/>
  <c r="T22" i="1" s="1"/>
  <c r="D22" i="1"/>
  <c r="C22" i="1"/>
  <c r="B22" i="1"/>
  <c r="O21" i="1"/>
  <c r="E21" i="1"/>
  <c r="T21" i="1" s="1"/>
  <c r="D21" i="1"/>
  <c r="C21" i="1"/>
  <c r="B21" i="1"/>
  <c r="O20" i="1"/>
  <c r="E20" i="1"/>
  <c r="T20" i="1" s="1"/>
  <c r="D20" i="1"/>
  <c r="C20" i="1"/>
  <c r="O19" i="1"/>
  <c r="D19" i="1"/>
  <c r="E19" i="1" s="1"/>
  <c r="T19" i="1" s="1"/>
  <c r="C19" i="1"/>
  <c r="B19" i="1"/>
  <c r="O18" i="1"/>
  <c r="D18" i="1"/>
  <c r="E18" i="1" s="1"/>
  <c r="T18" i="1" s="1"/>
  <c r="C18" i="1"/>
  <c r="O17" i="1"/>
  <c r="E17" i="1"/>
  <c r="T17" i="1" s="1"/>
  <c r="D17" i="1"/>
  <c r="C17" i="1"/>
  <c r="B17" i="1"/>
  <c r="O16" i="1"/>
  <c r="D16" i="1"/>
  <c r="E16" i="1" s="1"/>
  <c r="T16" i="1" s="1"/>
  <c r="C16" i="1"/>
  <c r="B16" i="1"/>
  <c r="D15" i="1"/>
  <c r="E15" i="1" s="1"/>
  <c r="T15" i="1" s="1"/>
  <c r="C15" i="1"/>
  <c r="B15" i="1"/>
  <c r="O14" i="1"/>
  <c r="D14" i="1"/>
  <c r="E14" i="1" s="1"/>
  <c r="T14" i="1" s="1"/>
  <c r="C14" i="1"/>
  <c r="B14" i="1"/>
  <c r="D13" i="1"/>
  <c r="E13" i="1" s="1"/>
  <c r="T13" i="1" s="1"/>
  <c r="C13" i="1"/>
  <c r="O12" i="1"/>
  <c r="O47" i="1" s="1"/>
  <c r="D12" i="1"/>
  <c r="D47" i="1" s="1"/>
  <c r="E47" i="1" s="1"/>
  <c r="C12" i="1"/>
  <c r="B12" i="1"/>
  <c r="L11" i="1"/>
  <c r="M11" i="1" s="1"/>
  <c r="N11" i="1" s="1"/>
  <c r="O11" i="1" s="1"/>
  <c r="P11" i="1" s="1"/>
  <c r="Q11" i="1" s="1"/>
  <c r="R11" i="1" s="1"/>
  <c r="S11" i="1" s="1"/>
  <c r="T11" i="1" s="1"/>
  <c r="K11" i="1"/>
  <c r="E12" i="1" l="1"/>
  <c r="T12" i="1" s="1"/>
</calcChain>
</file>

<file path=xl/sharedStrings.xml><?xml version="1.0" encoding="utf-8"?>
<sst xmlns="http://schemas.openxmlformats.org/spreadsheetml/2006/main" count="29" uniqueCount="29">
  <si>
    <t>TABEL 32</t>
  </si>
  <si>
    <t>MENURUT  KECAMATAN, DAN PUSKESMAS</t>
  </si>
  <si>
    <t>KABUPATEN KLATEN</t>
  </si>
  <si>
    <t>TAHUN 2025</t>
  </si>
  <si>
    <t>NO</t>
  </si>
  <si>
    <t>KECAMATAN</t>
  </si>
  <si>
    <t>PUSKESMAS</t>
  </si>
  <si>
    <t>JUMLAH       IBU HAMIL</t>
  </si>
  <si>
    <t>BUMIL DENGAN KOMPLIKASI</t>
  </si>
  <si>
    <t>JUMLAH KOMPLIKASI KEBIDANAN</t>
  </si>
  <si>
    <t>JUMLAH KOMPLIKASI DALAM KEHAMILAN</t>
  </si>
  <si>
    <t>JUMLAH KOMPLIKASI DALAM PERSALINAN</t>
  </si>
  <si>
    <t>JUMLAH KOMPLIKASI PASCA PERSALINAN (NIFAS)</t>
  </si>
  <si>
    <t>BUMIL DENGAN KOMPLIKASI KEBIDANAN YANG DITANGANI</t>
  </si>
  <si>
    <t>ANEMIA</t>
  </si>
  <si>
    <t>KURANG ENERGI KRONIS (KEK)</t>
  </si>
  <si>
    <t>INFEKSI</t>
  </si>
  <si>
    <t>PENYAKIT JANTUNG</t>
  </si>
  <si>
    <t>DIABETES MELITUS</t>
  </si>
  <si>
    <t>OBESITAS</t>
  </si>
  <si>
    <t>KEGUGURAN</t>
  </si>
  <si>
    <t>MALARIA</t>
  </si>
  <si>
    <t>TUBERKULOSIS</t>
  </si>
  <si>
    <t>PENYEBAB LAINNYA</t>
  </si>
  <si>
    <t>JUMLAH</t>
  </si>
  <si>
    <t>%</t>
  </si>
  <si>
    <t>TOTAL</t>
  </si>
  <si>
    <t>Sumber: Pokja Kesehatan Keluarga dan Gizi Dinas Kesehatan Klaten</t>
  </si>
  <si>
    <t xml:space="preserve">PERSENTASE KOMPLIKASI KEBIDANAN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</si>
</sst>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quotePrefix="1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3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3" fontId="1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/>
    </xf>
    <xf numFmtId="4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3" fontId="1" fillId="0" borderId="14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1">
          <cell r="D11">
            <v>225</v>
          </cell>
        </row>
        <row r="12">
          <cell r="D12">
            <v>248</v>
          </cell>
        </row>
        <row r="13">
          <cell r="D13">
            <v>296</v>
          </cell>
        </row>
        <row r="14">
          <cell r="D14">
            <v>415</v>
          </cell>
        </row>
        <row r="15">
          <cell r="D15">
            <v>552</v>
          </cell>
        </row>
        <row r="16">
          <cell r="D16">
            <v>222</v>
          </cell>
        </row>
        <row r="17">
          <cell r="D17">
            <v>213</v>
          </cell>
        </row>
        <row r="18">
          <cell r="D18">
            <v>352</v>
          </cell>
        </row>
        <row r="19">
          <cell r="D19">
            <v>361</v>
          </cell>
        </row>
        <row r="20">
          <cell r="D20">
            <v>329</v>
          </cell>
        </row>
        <row r="21">
          <cell r="D21">
            <v>153</v>
          </cell>
        </row>
        <row r="22">
          <cell r="D22">
            <v>235</v>
          </cell>
        </row>
        <row r="23">
          <cell r="D23">
            <v>261</v>
          </cell>
        </row>
        <row r="24">
          <cell r="D24">
            <v>326</v>
          </cell>
        </row>
        <row r="25">
          <cell r="D25">
            <v>317</v>
          </cell>
        </row>
        <row r="26">
          <cell r="D26">
            <v>401</v>
          </cell>
        </row>
        <row r="27">
          <cell r="D27">
            <v>252</v>
          </cell>
        </row>
        <row r="28">
          <cell r="D28">
            <v>278</v>
          </cell>
        </row>
        <row r="29">
          <cell r="D29">
            <v>380</v>
          </cell>
        </row>
        <row r="30">
          <cell r="D30">
            <v>320</v>
          </cell>
        </row>
        <row r="31">
          <cell r="D31">
            <v>536</v>
          </cell>
        </row>
        <row r="32">
          <cell r="D32">
            <v>219</v>
          </cell>
        </row>
        <row r="33">
          <cell r="D33">
            <v>316</v>
          </cell>
        </row>
        <row r="34">
          <cell r="D34">
            <v>329</v>
          </cell>
        </row>
        <row r="35">
          <cell r="D35">
            <v>312</v>
          </cell>
        </row>
        <row r="36">
          <cell r="D36">
            <v>408</v>
          </cell>
        </row>
        <row r="37">
          <cell r="D37">
            <v>200</v>
          </cell>
        </row>
        <row r="38">
          <cell r="D38">
            <v>252</v>
          </cell>
        </row>
        <row r="39">
          <cell r="D39">
            <v>259</v>
          </cell>
        </row>
        <row r="40">
          <cell r="D40">
            <v>359</v>
          </cell>
        </row>
        <row r="41">
          <cell r="D41">
            <v>393</v>
          </cell>
        </row>
        <row r="42">
          <cell r="D42">
            <v>384</v>
          </cell>
        </row>
        <row r="43">
          <cell r="D43">
            <v>277</v>
          </cell>
        </row>
        <row r="44">
          <cell r="D44">
            <v>379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workbookViewId="0">
      <selection activeCell="A5" sqref="A5:T5"/>
    </sheetView>
  </sheetViews>
  <sheetFormatPr defaultColWidth="14.42578125" defaultRowHeight="15" x14ac:dyDescent="0.25"/>
  <cols>
    <col min="1" max="1" width="5.42578125" customWidth="1"/>
    <col min="2" max="2" width="18.140625" customWidth="1"/>
    <col min="3" max="3" width="27.7109375" bestFit="1" customWidth="1"/>
    <col min="4" max="4" width="11.42578125" customWidth="1"/>
    <col min="5" max="5" width="15.7109375" customWidth="1"/>
    <col min="6" max="6" width="13.42578125" customWidth="1"/>
    <col min="7" max="7" width="14.7109375" customWidth="1"/>
    <col min="8" max="8" width="16.7109375" customWidth="1"/>
    <col min="9" max="9" width="18.140625" customWidth="1"/>
    <col min="10" max="10" width="16.42578125" customWidth="1"/>
    <col min="11" max="11" width="18.42578125" customWidth="1"/>
    <col min="12" max="12" width="17.7109375" customWidth="1"/>
    <col min="13" max="13" width="13.7109375" customWidth="1"/>
    <col min="14" max="14" width="18.42578125" customWidth="1"/>
    <col min="15" max="15" width="13.7109375" customWidth="1"/>
    <col min="16" max="16" width="17" customWidth="1"/>
    <col min="17" max="17" width="14.7109375" customWidth="1"/>
    <col min="18" max="19" width="16.140625" customWidth="1"/>
    <col min="20" max="20" width="17.140625" customWidth="1"/>
    <col min="21" max="21" width="14" customWidth="1"/>
    <col min="22" max="22" width="14.140625" customWidth="1"/>
    <col min="23" max="25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</row>
    <row r="3" spans="1:26" ht="15.75" x14ac:dyDescent="0.25">
      <c r="A3" s="4" t="s">
        <v>28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2"/>
      <c r="V3" s="2"/>
      <c r="W3" s="2"/>
      <c r="X3" s="2"/>
      <c r="Y3" s="2"/>
      <c r="Z3" s="3"/>
    </row>
    <row r="4" spans="1:26" ht="15.75" x14ac:dyDescent="0.25">
      <c r="A4" s="6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  <c r="Z4" s="3"/>
    </row>
    <row r="5" spans="1:26" ht="15.75" x14ac:dyDescent="0.25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2"/>
      <c r="V5" s="2"/>
      <c r="W5" s="2"/>
      <c r="X5" s="2"/>
      <c r="Y5" s="2"/>
      <c r="Z5" s="3"/>
    </row>
    <row r="6" spans="1:26" ht="15.75" x14ac:dyDescent="0.25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2"/>
      <c r="V6" s="2"/>
      <c r="W6" s="2"/>
      <c r="X6" s="2"/>
      <c r="Y6" s="2"/>
      <c r="Z6" s="3"/>
    </row>
    <row r="7" spans="1:26" ht="16.5" thickBot="1" x14ac:dyDescent="0.3">
      <c r="A7" s="8"/>
      <c r="B7" s="8"/>
      <c r="C7" s="8"/>
      <c r="D7" s="8"/>
      <c r="E7" s="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8"/>
      <c r="S7" s="8"/>
      <c r="T7" s="8"/>
      <c r="U7" s="2"/>
      <c r="V7" s="2"/>
      <c r="W7" s="2"/>
      <c r="X7" s="2"/>
      <c r="Y7" s="2"/>
      <c r="Z7" s="3"/>
    </row>
    <row r="8" spans="1:26" ht="28.5" customHeight="1" x14ac:dyDescent="0.25">
      <c r="A8" s="9" t="s">
        <v>4</v>
      </c>
      <c r="B8" s="9" t="s">
        <v>5</v>
      </c>
      <c r="C8" s="9" t="s">
        <v>6</v>
      </c>
      <c r="D8" s="10" t="s">
        <v>7</v>
      </c>
      <c r="E8" s="10" t="s">
        <v>8</v>
      </c>
      <c r="F8" s="11" t="s">
        <v>9</v>
      </c>
      <c r="G8" s="12"/>
      <c r="H8" s="12"/>
      <c r="I8" s="12"/>
      <c r="J8" s="12"/>
      <c r="K8" s="12"/>
      <c r="L8" s="12"/>
      <c r="M8" s="12"/>
      <c r="N8" s="12"/>
      <c r="O8" s="12"/>
      <c r="P8" s="13" t="s">
        <v>10</v>
      </c>
      <c r="Q8" s="13" t="s">
        <v>11</v>
      </c>
      <c r="R8" s="13" t="s">
        <v>12</v>
      </c>
      <c r="S8" s="14" t="s">
        <v>13</v>
      </c>
      <c r="T8" s="15"/>
      <c r="U8" s="3"/>
      <c r="V8" s="3"/>
      <c r="W8" s="2"/>
      <c r="X8" s="2"/>
      <c r="Y8" s="2"/>
      <c r="Z8" s="3"/>
    </row>
    <row r="9" spans="1:26" ht="28.5" customHeight="1" x14ac:dyDescent="0.25">
      <c r="A9" s="16"/>
      <c r="B9" s="16"/>
      <c r="C9" s="16"/>
      <c r="D9" s="16"/>
      <c r="E9" s="16"/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  <c r="L9" s="17" t="s">
        <v>20</v>
      </c>
      <c r="M9" s="17" t="s">
        <v>21</v>
      </c>
      <c r="N9" s="17" t="s">
        <v>22</v>
      </c>
      <c r="O9" s="17" t="s">
        <v>23</v>
      </c>
      <c r="P9" s="16"/>
      <c r="Q9" s="16"/>
      <c r="R9" s="16"/>
      <c r="S9" s="18"/>
      <c r="T9" s="19"/>
      <c r="U9" s="3"/>
      <c r="V9" s="3"/>
      <c r="W9" s="2"/>
      <c r="X9" s="2"/>
      <c r="Y9" s="2"/>
      <c r="Z9" s="3"/>
    </row>
    <row r="10" spans="1:26" ht="37.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 t="s">
        <v>24</v>
      </c>
      <c r="T10" s="21" t="s">
        <v>25</v>
      </c>
      <c r="U10" s="3"/>
      <c r="V10" s="3"/>
      <c r="W10" s="2"/>
      <c r="X10" s="2"/>
      <c r="Y10" s="2"/>
      <c r="Z10" s="3"/>
    </row>
    <row r="11" spans="1:26" ht="15.75" x14ac:dyDescent="0.25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2">
        <f t="shared" ref="K11:T11" si="0">J11+1</f>
        <v>11</v>
      </c>
      <c r="L11" s="22">
        <f t="shared" si="0"/>
        <v>12</v>
      </c>
      <c r="M11" s="22">
        <f t="shared" si="0"/>
        <v>13</v>
      </c>
      <c r="N11" s="22">
        <f t="shared" si="0"/>
        <v>14</v>
      </c>
      <c r="O11" s="22">
        <f t="shared" si="0"/>
        <v>15</v>
      </c>
      <c r="P11" s="22">
        <f t="shared" si="0"/>
        <v>16</v>
      </c>
      <c r="Q11" s="22">
        <f t="shared" si="0"/>
        <v>17</v>
      </c>
      <c r="R11" s="22">
        <f t="shared" si="0"/>
        <v>18</v>
      </c>
      <c r="S11" s="22">
        <f t="shared" si="0"/>
        <v>19</v>
      </c>
      <c r="T11" s="22">
        <f t="shared" si="0"/>
        <v>20</v>
      </c>
      <c r="U11" s="3"/>
      <c r="V11" s="3"/>
      <c r="W11" s="2"/>
      <c r="X11" s="2"/>
      <c r="Y11" s="2"/>
      <c r="Z11" s="3"/>
    </row>
    <row r="12" spans="1:26" ht="16.5" customHeight="1" x14ac:dyDescent="0.25">
      <c r="A12" s="23">
        <v>1</v>
      </c>
      <c r="B12" s="24" t="str">
        <f>'[1]11'!B9</f>
        <v>Prambanan</v>
      </c>
      <c r="C12" s="24" t="str">
        <f>'[1]11'!C9</f>
        <v>Puskesmas Prambanan</v>
      </c>
      <c r="D12" s="25">
        <f>'[1]26'!D11</f>
        <v>225</v>
      </c>
      <c r="E12" s="25">
        <f t="shared" ref="E12:E45" si="1">20%*D12</f>
        <v>45</v>
      </c>
      <c r="F12" s="25">
        <v>37</v>
      </c>
      <c r="G12" s="25">
        <v>21</v>
      </c>
      <c r="H12" s="25">
        <v>4</v>
      </c>
      <c r="I12" s="25">
        <v>0</v>
      </c>
      <c r="J12" s="25">
        <v>1</v>
      </c>
      <c r="K12" s="25">
        <v>2</v>
      </c>
      <c r="L12" s="25">
        <v>6</v>
      </c>
      <c r="M12" s="25">
        <v>0</v>
      </c>
      <c r="N12" s="25">
        <v>0</v>
      </c>
      <c r="O12" s="25">
        <f>S12-(F12+G12+H12+I12+J12+K12+L12)</f>
        <v>5</v>
      </c>
      <c r="P12" s="25">
        <v>75</v>
      </c>
      <c r="Q12" s="25">
        <v>0</v>
      </c>
      <c r="R12" s="25">
        <v>1</v>
      </c>
      <c r="S12" s="25">
        <v>76</v>
      </c>
      <c r="T12" s="26">
        <f t="shared" ref="T12:T45" si="2">S12/E12*100</f>
        <v>168.88888888888889</v>
      </c>
      <c r="U12" s="3"/>
      <c r="V12" s="3"/>
      <c r="W12" s="2"/>
      <c r="X12" s="2"/>
      <c r="Y12" s="2"/>
      <c r="Z12" s="3"/>
    </row>
    <row r="13" spans="1:26" ht="16.5" customHeight="1" x14ac:dyDescent="0.25">
      <c r="A13" s="27">
        <v>2</v>
      </c>
      <c r="B13" s="24"/>
      <c r="C13" s="24" t="str">
        <f>'[1]11'!C10</f>
        <v>Puskesmas Kebondalem Lor</v>
      </c>
      <c r="D13" s="25">
        <f>'[1]26'!D12</f>
        <v>248</v>
      </c>
      <c r="E13" s="25">
        <f t="shared" si="1"/>
        <v>49.6</v>
      </c>
      <c r="F13" s="25">
        <v>21</v>
      </c>
      <c r="G13" s="25">
        <v>19</v>
      </c>
      <c r="H13" s="25">
        <v>0</v>
      </c>
      <c r="I13" s="25">
        <v>0</v>
      </c>
      <c r="J13" s="25">
        <v>2</v>
      </c>
      <c r="K13" s="25">
        <v>7</v>
      </c>
      <c r="L13" s="25">
        <v>7</v>
      </c>
      <c r="M13" s="25">
        <v>0</v>
      </c>
      <c r="N13" s="25">
        <v>0</v>
      </c>
      <c r="O13" s="25">
        <v>0</v>
      </c>
      <c r="P13" s="25">
        <v>52</v>
      </c>
      <c r="Q13" s="25">
        <v>0</v>
      </c>
      <c r="R13" s="25">
        <v>0</v>
      </c>
      <c r="S13" s="25">
        <v>52</v>
      </c>
      <c r="T13" s="26">
        <f t="shared" si="2"/>
        <v>104.83870967741935</v>
      </c>
      <c r="U13" s="3"/>
      <c r="V13" s="3"/>
      <c r="W13" s="2"/>
      <c r="X13" s="2"/>
      <c r="Y13" s="2"/>
      <c r="Z13" s="3"/>
    </row>
    <row r="14" spans="1:26" ht="16.5" customHeight="1" x14ac:dyDescent="0.25">
      <c r="A14" s="27">
        <v>3</v>
      </c>
      <c r="B14" s="24" t="str">
        <f>'[1]11'!B11</f>
        <v>Gantiwarno</v>
      </c>
      <c r="C14" s="24" t="str">
        <f>'[1]11'!C11</f>
        <v>Puskesmas Gantiwarno</v>
      </c>
      <c r="D14" s="25">
        <f>'[1]26'!D13</f>
        <v>296</v>
      </c>
      <c r="E14" s="25">
        <f t="shared" si="1"/>
        <v>59.2</v>
      </c>
      <c r="F14" s="25">
        <v>60</v>
      </c>
      <c r="G14" s="25">
        <v>43</v>
      </c>
      <c r="H14" s="25">
        <v>0</v>
      </c>
      <c r="I14" s="25">
        <v>0</v>
      </c>
      <c r="J14" s="25">
        <v>2</v>
      </c>
      <c r="K14" s="25">
        <v>2</v>
      </c>
      <c r="L14" s="25">
        <v>3</v>
      </c>
      <c r="M14" s="25">
        <v>0</v>
      </c>
      <c r="N14" s="25">
        <v>0</v>
      </c>
      <c r="O14" s="25">
        <f t="shared" ref="O14:O44" si="3">S14-(F14+G14+H14+I14+J14+K14+L14)</f>
        <v>5</v>
      </c>
      <c r="P14" s="25">
        <v>106</v>
      </c>
      <c r="Q14" s="25">
        <v>4</v>
      </c>
      <c r="R14" s="25">
        <v>5</v>
      </c>
      <c r="S14" s="25">
        <v>115</v>
      </c>
      <c r="T14" s="26">
        <f t="shared" si="2"/>
        <v>194.25675675675674</v>
      </c>
      <c r="U14" s="3"/>
      <c r="V14" s="3"/>
      <c r="W14" s="2"/>
      <c r="X14" s="2"/>
      <c r="Y14" s="2"/>
      <c r="Z14" s="3"/>
    </row>
    <row r="15" spans="1:26" ht="16.5" customHeight="1" x14ac:dyDescent="0.25">
      <c r="A15" s="27">
        <v>4</v>
      </c>
      <c r="B15" s="24" t="str">
        <f>'[1]11'!B12</f>
        <v>Wedi</v>
      </c>
      <c r="C15" s="24" t="str">
        <f>'[1]11'!C12</f>
        <v>Puskesmas Wedi</v>
      </c>
      <c r="D15" s="25">
        <f>'[1]26'!D14</f>
        <v>415</v>
      </c>
      <c r="E15" s="25">
        <f t="shared" si="1"/>
        <v>83</v>
      </c>
      <c r="F15" s="25">
        <v>26</v>
      </c>
      <c r="G15" s="25">
        <v>29</v>
      </c>
      <c r="H15" s="25">
        <v>0</v>
      </c>
      <c r="I15" s="25">
        <v>1</v>
      </c>
      <c r="J15" s="25">
        <v>2</v>
      </c>
      <c r="K15" s="25">
        <v>0</v>
      </c>
      <c r="L15" s="25">
        <v>20</v>
      </c>
      <c r="M15" s="25">
        <v>0</v>
      </c>
      <c r="N15" s="25">
        <v>0</v>
      </c>
      <c r="O15" s="25">
        <v>0</v>
      </c>
      <c r="P15" s="25">
        <v>66</v>
      </c>
      <c r="Q15" s="25">
        <v>8</v>
      </c>
      <c r="R15" s="25">
        <v>0</v>
      </c>
      <c r="S15" s="25">
        <v>74</v>
      </c>
      <c r="T15" s="26">
        <f t="shared" si="2"/>
        <v>89.156626506024097</v>
      </c>
      <c r="U15" s="3"/>
      <c r="V15" s="3"/>
      <c r="W15" s="2"/>
      <c r="X15" s="2"/>
      <c r="Y15" s="2"/>
      <c r="Z15" s="3"/>
    </row>
    <row r="16" spans="1:26" ht="16.5" customHeight="1" x14ac:dyDescent="0.25">
      <c r="A16" s="27">
        <v>5</v>
      </c>
      <c r="B16" s="24" t="str">
        <f>'[1]11'!B13</f>
        <v>Bayat</v>
      </c>
      <c r="C16" s="24" t="str">
        <f>'[1]11'!C13</f>
        <v>Puskesmas Bayat</v>
      </c>
      <c r="D16" s="25">
        <f>'[1]26'!D15</f>
        <v>552</v>
      </c>
      <c r="E16" s="25">
        <f t="shared" si="1"/>
        <v>110.4</v>
      </c>
      <c r="F16" s="25">
        <v>46</v>
      </c>
      <c r="G16" s="25">
        <v>103</v>
      </c>
      <c r="H16" s="25">
        <v>2</v>
      </c>
      <c r="I16" s="25">
        <v>0</v>
      </c>
      <c r="J16" s="25">
        <v>1</v>
      </c>
      <c r="K16" s="25">
        <v>39</v>
      </c>
      <c r="L16" s="25">
        <v>25</v>
      </c>
      <c r="M16" s="25">
        <v>0</v>
      </c>
      <c r="N16" s="25">
        <v>0</v>
      </c>
      <c r="O16" s="25">
        <f t="shared" si="3"/>
        <v>20</v>
      </c>
      <c r="P16" s="25">
        <v>227</v>
      </c>
      <c r="Q16" s="25">
        <v>6</v>
      </c>
      <c r="R16" s="25">
        <v>3</v>
      </c>
      <c r="S16" s="25">
        <v>236</v>
      </c>
      <c r="T16" s="26">
        <f t="shared" si="2"/>
        <v>213.76811594202897</v>
      </c>
      <c r="U16" s="3"/>
      <c r="V16" s="3"/>
      <c r="W16" s="2"/>
      <c r="X16" s="2"/>
      <c r="Y16" s="2"/>
      <c r="Z16" s="3"/>
    </row>
    <row r="17" spans="1:26" ht="16.5" customHeight="1" x14ac:dyDescent="0.25">
      <c r="A17" s="27">
        <v>6</v>
      </c>
      <c r="B17" s="24" t="str">
        <f>'[1]11'!B14</f>
        <v>Cawas</v>
      </c>
      <c r="C17" s="24" t="str">
        <f>'[1]11'!C14</f>
        <v>Puskesmas Cawas I</v>
      </c>
      <c r="D17" s="25">
        <f>'[1]26'!D16</f>
        <v>222</v>
      </c>
      <c r="E17" s="25">
        <f t="shared" si="1"/>
        <v>44.400000000000006</v>
      </c>
      <c r="F17" s="25">
        <v>2</v>
      </c>
      <c r="G17" s="25">
        <v>6</v>
      </c>
      <c r="H17" s="25">
        <v>0</v>
      </c>
      <c r="I17" s="25">
        <v>0</v>
      </c>
      <c r="J17" s="25">
        <v>0</v>
      </c>
      <c r="K17" s="25">
        <v>0</v>
      </c>
      <c r="L17" s="25">
        <v>5</v>
      </c>
      <c r="M17" s="25">
        <v>0</v>
      </c>
      <c r="N17" s="25">
        <v>0</v>
      </c>
      <c r="O17" s="25">
        <f t="shared" si="3"/>
        <v>14</v>
      </c>
      <c r="P17" s="25">
        <v>7</v>
      </c>
      <c r="Q17" s="25">
        <v>19</v>
      </c>
      <c r="R17" s="25">
        <v>1</v>
      </c>
      <c r="S17" s="25">
        <v>27</v>
      </c>
      <c r="T17" s="26">
        <f t="shared" si="2"/>
        <v>60.8108108108108</v>
      </c>
      <c r="U17" s="3"/>
      <c r="V17" s="3"/>
      <c r="W17" s="2"/>
      <c r="X17" s="2"/>
      <c r="Y17" s="2"/>
      <c r="Z17" s="3"/>
    </row>
    <row r="18" spans="1:26" ht="16.5" customHeight="1" x14ac:dyDescent="0.25">
      <c r="A18" s="27">
        <v>7</v>
      </c>
      <c r="B18" s="24"/>
      <c r="C18" s="24" t="str">
        <f>'[1]11'!C15</f>
        <v>Puskesmas Cawas II</v>
      </c>
      <c r="D18" s="25">
        <f>'[1]26'!D17</f>
        <v>213</v>
      </c>
      <c r="E18" s="25">
        <f t="shared" si="1"/>
        <v>42.6</v>
      </c>
      <c r="F18" s="25">
        <v>4</v>
      </c>
      <c r="G18" s="25">
        <v>0</v>
      </c>
      <c r="H18" s="25">
        <v>15</v>
      </c>
      <c r="I18" s="25">
        <v>0</v>
      </c>
      <c r="J18" s="25">
        <v>2</v>
      </c>
      <c r="K18" s="25">
        <v>3</v>
      </c>
      <c r="L18" s="25">
        <v>5</v>
      </c>
      <c r="M18" s="25">
        <v>0</v>
      </c>
      <c r="N18" s="25">
        <v>0</v>
      </c>
      <c r="O18" s="25">
        <f t="shared" si="3"/>
        <v>3</v>
      </c>
      <c r="P18" s="25">
        <v>13</v>
      </c>
      <c r="Q18" s="25">
        <v>19</v>
      </c>
      <c r="R18" s="25">
        <v>0</v>
      </c>
      <c r="S18" s="25">
        <v>32</v>
      </c>
      <c r="T18" s="26">
        <f t="shared" si="2"/>
        <v>75.117370892018769</v>
      </c>
      <c r="U18" s="3"/>
      <c r="V18" s="3"/>
      <c r="W18" s="2"/>
      <c r="X18" s="2"/>
      <c r="Y18" s="2"/>
      <c r="Z18" s="3"/>
    </row>
    <row r="19" spans="1:26" ht="16.5" customHeight="1" x14ac:dyDescent="0.25">
      <c r="A19" s="27">
        <v>8</v>
      </c>
      <c r="B19" s="24" t="str">
        <f>'[1]11'!B16</f>
        <v>Trucuk</v>
      </c>
      <c r="C19" s="24" t="str">
        <f>'[1]11'!C16</f>
        <v>Puskesmas Trucuk I</v>
      </c>
      <c r="D19" s="25">
        <f>'[1]26'!D18</f>
        <v>352</v>
      </c>
      <c r="E19" s="25">
        <f t="shared" si="1"/>
        <v>70.400000000000006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1</v>
      </c>
      <c r="L19" s="25">
        <v>10</v>
      </c>
      <c r="M19" s="25">
        <v>0</v>
      </c>
      <c r="N19" s="25">
        <v>0</v>
      </c>
      <c r="O19" s="25">
        <f t="shared" si="3"/>
        <v>19</v>
      </c>
      <c r="P19" s="25">
        <v>19</v>
      </c>
      <c r="Q19" s="25">
        <v>11</v>
      </c>
      <c r="R19" s="25">
        <v>0</v>
      </c>
      <c r="S19" s="25">
        <v>30</v>
      </c>
      <c r="T19" s="26">
        <f t="shared" si="2"/>
        <v>42.61363636363636</v>
      </c>
      <c r="U19" s="3"/>
      <c r="V19" s="3"/>
      <c r="W19" s="2"/>
      <c r="X19" s="2"/>
      <c r="Y19" s="2"/>
      <c r="Z19" s="3"/>
    </row>
    <row r="20" spans="1:26" ht="16.5" customHeight="1" x14ac:dyDescent="0.25">
      <c r="A20" s="27">
        <v>9</v>
      </c>
      <c r="B20" s="24"/>
      <c r="C20" s="24" t="str">
        <f>'[1]11'!C17</f>
        <v>Puskesmas Trucuk II</v>
      </c>
      <c r="D20" s="25">
        <f>'[1]26'!D19</f>
        <v>361</v>
      </c>
      <c r="E20" s="25">
        <f t="shared" si="1"/>
        <v>72.2</v>
      </c>
      <c r="F20" s="25">
        <v>24</v>
      </c>
      <c r="G20" s="25">
        <v>43</v>
      </c>
      <c r="H20" s="25">
        <v>0</v>
      </c>
      <c r="I20" s="25">
        <v>0</v>
      </c>
      <c r="J20" s="25">
        <v>0</v>
      </c>
      <c r="K20" s="25">
        <v>0</v>
      </c>
      <c r="L20" s="25">
        <v>11</v>
      </c>
      <c r="M20" s="25">
        <v>0</v>
      </c>
      <c r="N20" s="25">
        <v>0</v>
      </c>
      <c r="O20" s="25">
        <f t="shared" si="3"/>
        <v>3</v>
      </c>
      <c r="P20" s="25">
        <v>77</v>
      </c>
      <c r="Q20" s="25">
        <v>2</v>
      </c>
      <c r="R20" s="25">
        <v>2</v>
      </c>
      <c r="S20" s="25">
        <v>81</v>
      </c>
      <c r="T20" s="26">
        <f t="shared" si="2"/>
        <v>112.18836565096953</v>
      </c>
      <c r="U20" s="3"/>
      <c r="V20" s="3"/>
      <c r="W20" s="2"/>
      <c r="X20" s="2"/>
      <c r="Y20" s="2"/>
      <c r="Z20" s="3"/>
    </row>
    <row r="21" spans="1:26" ht="16.5" customHeight="1" x14ac:dyDescent="0.25">
      <c r="A21" s="27">
        <v>10</v>
      </c>
      <c r="B21" s="24" t="str">
        <f>'[1]11'!B18</f>
        <v>Kalikotes</v>
      </c>
      <c r="C21" s="24" t="str">
        <f>'[1]11'!C18</f>
        <v>Puskesmas Kalikotes</v>
      </c>
      <c r="D21" s="25">
        <f>'[1]26'!D20</f>
        <v>329</v>
      </c>
      <c r="E21" s="25">
        <f t="shared" si="1"/>
        <v>65.8</v>
      </c>
      <c r="F21" s="25">
        <v>25</v>
      </c>
      <c r="G21" s="25">
        <v>6</v>
      </c>
      <c r="H21" s="25">
        <v>2</v>
      </c>
      <c r="I21" s="25">
        <v>1</v>
      </c>
      <c r="J21" s="25">
        <v>1</v>
      </c>
      <c r="K21" s="25">
        <v>39</v>
      </c>
      <c r="L21" s="25">
        <v>8</v>
      </c>
      <c r="M21" s="25">
        <v>0</v>
      </c>
      <c r="N21" s="25">
        <v>0</v>
      </c>
      <c r="O21" s="25">
        <f t="shared" si="3"/>
        <v>3</v>
      </c>
      <c r="P21" s="25">
        <v>76</v>
      </c>
      <c r="Q21" s="25">
        <v>8</v>
      </c>
      <c r="R21" s="25">
        <v>1</v>
      </c>
      <c r="S21" s="25">
        <v>85</v>
      </c>
      <c r="T21" s="26">
        <f t="shared" si="2"/>
        <v>129.17933130699089</v>
      </c>
      <c r="U21" s="3"/>
      <c r="V21" s="3"/>
      <c r="W21" s="2"/>
      <c r="X21" s="2"/>
      <c r="Y21" s="2"/>
      <c r="Z21" s="3"/>
    </row>
    <row r="22" spans="1:26" ht="16.5" customHeight="1" x14ac:dyDescent="0.25">
      <c r="A22" s="27">
        <v>11</v>
      </c>
      <c r="B22" s="24" t="str">
        <f>'[1]11'!B19</f>
        <v>Kebonarum</v>
      </c>
      <c r="C22" s="24" t="str">
        <f>'[1]11'!C19</f>
        <v>Puskesmas Kebonarum</v>
      </c>
      <c r="D22" s="25">
        <f>'[1]26'!D21</f>
        <v>153</v>
      </c>
      <c r="E22" s="25">
        <f t="shared" si="1"/>
        <v>30.6</v>
      </c>
      <c r="F22" s="25">
        <v>17</v>
      </c>
      <c r="G22" s="25">
        <v>20</v>
      </c>
      <c r="H22" s="25">
        <v>0</v>
      </c>
      <c r="I22" s="25">
        <v>1</v>
      </c>
      <c r="J22" s="25">
        <v>3</v>
      </c>
      <c r="K22" s="25">
        <v>1</v>
      </c>
      <c r="L22" s="25">
        <v>1</v>
      </c>
      <c r="M22" s="25">
        <v>0</v>
      </c>
      <c r="N22" s="25">
        <v>0</v>
      </c>
      <c r="O22" s="25">
        <f t="shared" si="3"/>
        <v>9</v>
      </c>
      <c r="P22" s="25">
        <v>46</v>
      </c>
      <c r="Q22" s="25">
        <v>2</v>
      </c>
      <c r="R22" s="25">
        <v>4</v>
      </c>
      <c r="S22" s="25">
        <v>52</v>
      </c>
      <c r="T22" s="26">
        <f t="shared" si="2"/>
        <v>169.93464052287581</v>
      </c>
      <c r="U22" s="3"/>
      <c r="V22" s="3"/>
      <c r="W22" s="2"/>
      <c r="X22" s="2"/>
      <c r="Y22" s="2"/>
      <c r="Z22" s="3"/>
    </row>
    <row r="23" spans="1:26" ht="16.5" customHeight="1" x14ac:dyDescent="0.25">
      <c r="A23" s="27">
        <v>12</v>
      </c>
      <c r="B23" s="24" t="str">
        <f>'[1]11'!B20</f>
        <v>Jogonalan</v>
      </c>
      <c r="C23" s="24" t="str">
        <f>'[1]11'!C20</f>
        <v>Puskesmas Jogonalan I</v>
      </c>
      <c r="D23" s="25">
        <f>'[1]26'!D22</f>
        <v>235</v>
      </c>
      <c r="E23" s="25">
        <f t="shared" si="1"/>
        <v>47</v>
      </c>
      <c r="F23" s="25">
        <v>16</v>
      </c>
      <c r="G23" s="25">
        <v>29</v>
      </c>
      <c r="H23" s="25">
        <v>0</v>
      </c>
      <c r="I23" s="25">
        <v>0</v>
      </c>
      <c r="J23" s="25">
        <v>0</v>
      </c>
      <c r="K23" s="25">
        <v>3</v>
      </c>
      <c r="L23" s="25">
        <v>7</v>
      </c>
      <c r="M23" s="25">
        <v>0</v>
      </c>
      <c r="N23" s="25">
        <v>0</v>
      </c>
      <c r="O23" s="25">
        <f t="shared" si="3"/>
        <v>13</v>
      </c>
      <c r="P23" s="25">
        <v>53</v>
      </c>
      <c r="Q23" s="25">
        <v>15</v>
      </c>
      <c r="R23" s="25">
        <v>0</v>
      </c>
      <c r="S23" s="25">
        <v>68</v>
      </c>
      <c r="T23" s="26">
        <f t="shared" si="2"/>
        <v>144.68085106382981</v>
      </c>
      <c r="U23" s="3"/>
      <c r="V23" s="3"/>
      <c r="W23" s="2"/>
      <c r="X23" s="2"/>
      <c r="Y23" s="2"/>
      <c r="Z23" s="3"/>
    </row>
    <row r="24" spans="1:26" ht="16.5" customHeight="1" x14ac:dyDescent="0.25">
      <c r="A24" s="27">
        <v>13</v>
      </c>
      <c r="B24" s="24"/>
      <c r="C24" s="24" t="str">
        <f>'[1]11'!C21</f>
        <v>Puskesmas Jogonalan II</v>
      </c>
      <c r="D24" s="25">
        <f>'[1]26'!D23</f>
        <v>261</v>
      </c>
      <c r="E24" s="25">
        <f t="shared" si="1"/>
        <v>52.2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1</v>
      </c>
      <c r="L24" s="25">
        <v>4</v>
      </c>
      <c r="M24" s="25">
        <v>0</v>
      </c>
      <c r="N24" s="25">
        <v>0</v>
      </c>
      <c r="O24" s="25">
        <f t="shared" si="3"/>
        <v>22</v>
      </c>
      <c r="P24" s="25">
        <v>0</v>
      </c>
      <c r="Q24" s="25">
        <v>27</v>
      </c>
      <c r="R24" s="25">
        <v>0</v>
      </c>
      <c r="S24" s="25">
        <v>27</v>
      </c>
      <c r="T24" s="26">
        <f t="shared" si="2"/>
        <v>51.724137931034477</v>
      </c>
      <c r="U24" s="3"/>
      <c r="V24" s="3"/>
      <c r="W24" s="2"/>
      <c r="X24" s="2"/>
      <c r="Y24" s="2"/>
      <c r="Z24" s="3"/>
    </row>
    <row r="25" spans="1:26" ht="16.5" customHeight="1" x14ac:dyDescent="0.25">
      <c r="A25" s="27">
        <v>14</v>
      </c>
      <c r="B25" s="24" t="str">
        <f>'[1]11'!B22</f>
        <v>Manisrenggo</v>
      </c>
      <c r="C25" s="24" t="str">
        <f>'[1]11'!C22</f>
        <v>Puskesmas Manisrenggo</v>
      </c>
      <c r="D25" s="25">
        <f>'[1]26'!D24</f>
        <v>326</v>
      </c>
      <c r="E25" s="25">
        <f t="shared" si="1"/>
        <v>65.2</v>
      </c>
      <c r="F25" s="25">
        <v>12</v>
      </c>
      <c r="G25" s="25">
        <v>20</v>
      </c>
      <c r="H25" s="25">
        <v>5</v>
      </c>
      <c r="I25" s="25">
        <v>0</v>
      </c>
      <c r="J25" s="25">
        <v>1</v>
      </c>
      <c r="K25" s="25">
        <v>2</v>
      </c>
      <c r="L25" s="25">
        <v>8</v>
      </c>
      <c r="M25" s="25">
        <v>0</v>
      </c>
      <c r="N25" s="25">
        <v>0</v>
      </c>
      <c r="O25" s="25">
        <f t="shared" si="3"/>
        <v>2</v>
      </c>
      <c r="P25" s="25">
        <v>37</v>
      </c>
      <c r="Q25" s="25">
        <v>11</v>
      </c>
      <c r="R25" s="25">
        <v>2</v>
      </c>
      <c r="S25" s="25">
        <v>50</v>
      </c>
      <c r="T25" s="26">
        <f t="shared" si="2"/>
        <v>76.687116564417181</v>
      </c>
      <c r="U25" s="3"/>
      <c r="V25" s="3"/>
      <c r="W25" s="2"/>
      <c r="X25" s="2"/>
      <c r="Y25" s="2"/>
      <c r="Z25" s="3"/>
    </row>
    <row r="26" spans="1:26" ht="16.5" customHeight="1" x14ac:dyDescent="0.25">
      <c r="A26" s="27">
        <v>15</v>
      </c>
      <c r="B26" s="24" t="str">
        <f>'[1]11'!B23</f>
        <v>Karangnongko</v>
      </c>
      <c r="C26" s="24" t="str">
        <f>'[1]11'!C23</f>
        <v>Puskesmas Karangnongko</v>
      </c>
      <c r="D26" s="25">
        <f>'[1]26'!D25</f>
        <v>317</v>
      </c>
      <c r="E26" s="25">
        <f t="shared" si="1"/>
        <v>63.400000000000006</v>
      </c>
      <c r="F26" s="25">
        <v>0</v>
      </c>
      <c r="G26" s="25">
        <v>2</v>
      </c>
      <c r="H26" s="25">
        <v>0</v>
      </c>
      <c r="I26" s="25">
        <v>0</v>
      </c>
      <c r="J26" s="25">
        <v>0</v>
      </c>
      <c r="K26" s="25">
        <v>1</v>
      </c>
      <c r="L26" s="25">
        <v>11</v>
      </c>
      <c r="M26" s="25">
        <v>0</v>
      </c>
      <c r="N26" s="25">
        <v>0</v>
      </c>
      <c r="O26" s="25">
        <v>0</v>
      </c>
      <c r="P26" s="25">
        <v>1</v>
      </c>
      <c r="Q26" s="25">
        <v>10</v>
      </c>
      <c r="R26" s="25">
        <v>2</v>
      </c>
      <c r="S26" s="25">
        <v>13</v>
      </c>
      <c r="T26" s="26">
        <f t="shared" si="2"/>
        <v>20.504731861198735</v>
      </c>
      <c r="U26" s="3"/>
      <c r="V26" s="3"/>
      <c r="W26" s="2"/>
      <c r="X26" s="2"/>
      <c r="Y26" s="2"/>
      <c r="Z26" s="3"/>
    </row>
    <row r="27" spans="1:26" ht="16.5" customHeight="1" x14ac:dyDescent="0.25">
      <c r="A27" s="27">
        <v>16</v>
      </c>
      <c r="B27" s="24" t="str">
        <f>'[1]11'!B24</f>
        <v>Ngawen</v>
      </c>
      <c r="C27" s="24" t="str">
        <f>'[1]11'!C24</f>
        <v>Puskesmas Ngawen</v>
      </c>
      <c r="D27" s="25">
        <f>'[1]26'!D26</f>
        <v>401</v>
      </c>
      <c r="E27" s="25">
        <f t="shared" si="1"/>
        <v>80.2</v>
      </c>
      <c r="F27" s="25">
        <v>26</v>
      </c>
      <c r="G27" s="25">
        <v>26</v>
      </c>
      <c r="H27" s="25">
        <v>1</v>
      </c>
      <c r="I27" s="25">
        <v>0</v>
      </c>
      <c r="J27" s="25">
        <v>1</v>
      </c>
      <c r="K27" s="25">
        <v>3</v>
      </c>
      <c r="L27" s="25">
        <v>0</v>
      </c>
      <c r="M27" s="25">
        <v>0</v>
      </c>
      <c r="N27" s="25">
        <v>0</v>
      </c>
      <c r="O27" s="25">
        <f t="shared" si="3"/>
        <v>15</v>
      </c>
      <c r="P27" s="25">
        <v>51</v>
      </c>
      <c r="Q27" s="25">
        <v>14</v>
      </c>
      <c r="R27" s="25">
        <v>7</v>
      </c>
      <c r="S27" s="25">
        <v>72</v>
      </c>
      <c r="T27" s="26">
        <f t="shared" si="2"/>
        <v>89.775561097256855</v>
      </c>
      <c r="U27" s="3"/>
      <c r="V27" s="3"/>
      <c r="W27" s="2"/>
      <c r="X27" s="2"/>
      <c r="Y27" s="2"/>
      <c r="Z27" s="3"/>
    </row>
    <row r="28" spans="1:26" ht="16.5" customHeight="1" x14ac:dyDescent="0.25">
      <c r="A28" s="27">
        <v>17</v>
      </c>
      <c r="B28" s="24" t="str">
        <f>'[1]11'!B25</f>
        <v>Ceper</v>
      </c>
      <c r="C28" s="24" t="str">
        <f>'[1]11'!C25</f>
        <v>Puskesmas Ceper</v>
      </c>
      <c r="D28" s="25">
        <f>'[1]26'!D27</f>
        <v>252</v>
      </c>
      <c r="E28" s="25">
        <f t="shared" si="1"/>
        <v>50.400000000000006</v>
      </c>
      <c r="F28" s="25">
        <v>32</v>
      </c>
      <c r="G28" s="25">
        <v>4</v>
      </c>
      <c r="H28" s="25">
        <v>0</v>
      </c>
      <c r="I28" s="25">
        <v>0</v>
      </c>
      <c r="J28" s="25">
        <v>1</v>
      </c>
      <c r="K28" s="25">
        <v>0</v>
      </c>
      <c r="L28" s="25">
        <v>3</v>
      </c>
      <c r="M28" s="25">
        <v>0</v>
      </c>
      <c r="N28" s="25">
        <v>0</v>
      </c>
      <c r="O28" s="25">
        <v>0</v>
      </c>
      <c r="P28" s="25">
        <v>31</v>
      </c>
      <c r="Q28" s="25">
        <v>8</v>
      </c>
      <c r="R28" s="25">
        <v>0</v>
      </c>
      <c r="S28" s="25">
        <v>39</v>
      </c>
      <c r="T28" s="26">
        <f t="shared" si="2"/>
        <v>77.38095238095238</v>
      </c>
      <c r="U28" s="3"/>
      <c r="V28" s="3"/>
      <c r="W28" s="2"/>
      <c r="X28" s="2"/>
      <c r="Y28" s="2"/>
      <c r="Z28" s="3"/>
    </row>
    <row r="29" spans="1:26" ht="16.5" customHeight="1" x14ac:dyDescent="0.25">
      <c r="A29" s="27">
        <v>18</v>
      </c>
      <c r="B29" s="24"/>
      <c r="C29" s="24" t="str">
        <f>'[1]11'!C26</f>
        <v>Puskesmas Jambukulon</v>
      </c>
      <c r="D29" s="25">
        <f>'[1]26'!D28</f>
        <v>278</v>
      </c>
      <c r="E29" s="25">
        <f t="shared" si="1"/>
        <v>55.6</v>
      </c>
      <c r="F29" s="25">
        <v>1</v>
      </c>
      <c r="G29" s="25">
        <v>5</v>
      </c>
      <c r="H29" s="25">
        <v>0</v>
      </c>
      <c r="I29" s="25">
        <v>0</v>
      </c>
      <c r="J29" s="25">
        <v>8</v>
      </c>
      <c r="K29" s="25">
        <v>4</v>
      </c>
      <c r="L29" s="25">
        <v>7</v>
      </c>
      <c r="M29" s="25">
        <v>0</v>
      </c>
      <c r="N29" s="25">
        <v>0</v>
      </c>
      <c r="O29" s="25">
        <f t="shared" si="3"/>
        <v>12</v>
      </c>
      <c r="P29" s="25">
        <v>19</v>
      </c>
      <c r="Q29" s="25">
        <v>18</v>
      </c>
      <c r="R29" s="25">
        <v>0</v>
      </c>
      <c r="S29" s="25">
        <v>37</v>
      </c>
      <c r="T29" s="26">
        <f t="shared" si="2"/>
        <v>66.546762589928051</v>
      </c>
      <c r="U29" s="3"/>
      <c r="V29" s="3"/>
      <c r="W29" s="2"/>
      <c r="X29" s="2"/>
      <c r="Y29" s="2"/>
      <c r="Z29" s="3"/>
    </row>
    <row r="30" spans="1:26" ht="16.5" customHeight="1" x14ac:dyDescent="0.25">
      <c r="A30" s="27">
        <v>19</v>
      </c>
      <c r="B30" s="24" t="str">
        <f>'[1]11'!B27</f>
        <v>Pedan</v>
      </c>
      <c r="C30" s="24" t="str">
        <f>'[1]11'!C27</f>
        <v>Puskesmas Pedan</v>
      </c>
      <c r="D30" s="25">
        <f>'[1]26'!D29</f>
        <v>380</v>
      </c>
      <c r="E30" s="25">
        <f t="shared" si="1"/>
        <v>76</v>
      </c>
      <c r="F30" s="25">
        <v>33</v>
      </c>
      <c r="G30" s="25">
        <v>16</v>
      </c>
      <c r="H30" s="25">
        <v>1</v>
      </c>
      <c r="I30" s="25">
        <v>0</v>
      </c>
      <c r="J30" s="25">
        <v>3</v>
      </c>
      <c r="K30" s="25">
        <v>1</v>
      </c>
      <c r="L30" s="25">
        <v>8</v>
      </c>
      <c r="M30" s="25">
        <v>0</v>
      </c>
      <c r="N30" s="25">
        <v>0</v>
      </c>
      <c r="O30" s="25">
        <f t="shared" si="3"/>
        <v>9</v>
      </c>
      <c r="P30" s="25">
        <v>49</v>
      </c>
      <c r="Q30" s="25">
        <v>20</v>
      </c>
      <c r="R30" s="25">
        <v>2</v>
      </c>
      <c r="S30" s="25">
        <v>71</v>
      </c>
      <c r="T30" s="26">
        <f t="shared" si="2"/>
        <v>93.421052631578945</v>
      </c>
      <c r="U30" s="3"/>
      <c r="V30" s="3"/>
      <c r="W30" s="2"/>
      <c r="X30" s="2"/>
      <c r="Y30" s="2"/>
      <c r="Z30" s="3"/>
    </row>
    <row r="31" spans="1:26" ht="16.5" customHeight="1" x14ac:dyDescent="0.25">
      <c r="A31" s="27">
        <v>20</v>
      </c>
      <c r="B31" s="24" t="str">
        <f>'[1]11'!B28</f>
        <v>Karangdowo</v>
      </c>
      <c r="C31" s="24" t="str">
        <f>'[1]11'!C28</f>
        <v>Puskesmas Karangdowo</v>
      </c>
      <c r="D31" s="25">
        <f>'[1]26'!D30</f>
        <v>320</v>
      </c>
      <c r="E31" s="25">
        <f t="shared" si="1"/>
        <v>64</v>
      </c>
      <c r="F31" s="25">
        <v>12</v>
      </c>
      <c r="G31" s="25">
        <v>33</v>
      </c>
      <c r="H31" s="25">
        <v>0</v>
      </c>
      <c r="I31" s="25">
        <v>2</v>
      </c>
      <c r="J31" s="25">
        <v>2</v>
      </c>
      <c r="K31" s="25">
        <v>3</v>
      </c>
      <c r="L31" s="25">
        <v>4</v>
      </c>
      <c r="M31" s="25">
        <v>0</v>
      </c>
      <c r="N31" s="25">
        <v>0</v>
      </c>
      <c r="O31" s="25">
        <f t="shared" si="3"/>
        <v>10</v>
      </c>
      <c r="P31" s="25">
        <v>55</v>
      </c>
      <c r="Q31" s="25">
        <v>8</v>
      </c>
      <c r="R31" s="25">
        <v>3</v>
      </c>
      <c r="S31" s="25">
        <v>66</v>
      </c>
      <c r="T31" s="26">
        <f t="shared" si="2"/>
        <v>103.125</v>
      </c>
      <c r="U31" s="3"/>
      <c r="V31" s="3"/>
      <c r="W31" s="2"/>
      <c r="X31" s="2"/>
      <c r="Y31" s="2"/>
      <c r="Z31" s="3"/>
    </row>
    <row r="32" spans="1:26" ht="16.5" customHeight="1" x14ac:dyDescent="0.25">
      <c r="A32" s="27">
        <v>21</v>
      </c>
      <c r="B32" s="24" t="str">
        <f>'[1]11'!B29</f>
        <v>Juwiring</v>
      </c>
      <c r="C32" s="24" t="str">
        <f>'[1]11'!C29</f>
        <v>Puskesmas Juwiring</v>
      </c>
      <c r="D32" s="25">
        <f>'[1]26'!D31</f>
        <v>536</v>
      </c>
      <c r="E32" s="25">
        <f t="shared" si="1"/>
        <v>107.2</v>
      </c>
      <c r="F32" s="25">
        <v>0</v>
      </c>
      <c r="G32" s="25">
        <v>0</v>
      </c>
      <c r="H32" s="25">
        <v>0</v>
      </c>
      <c r="I32" s="25">
        <v>0</v>
      </c>
      <c r="J32" s="25">
        <v>1</v>
      </c>
      <c r="K32" s="25">
        <v>3</v>
      </c>
      <c r="L32" s="25">
        <v>18</v>
      </c>
      <c r="M32" s="25">
        <v>0</v>
      </c>
      <c r="N32" s="25">
        <v>0</v>
      </c>
      <c r="O32" s="25">
        <f t="shared" si="3"/>
        <v>10</v>
      </c>
      <c r="P32" s="25">
        <v>19</v>
      </c>
      <c r="Q32" s="25">
        <v>11</v>
      </c>
      <c r="R32" s="25">
        <v>2</v>
      </c>
      <c r="S32" s="25">
        <v>32</v>
      </c>
      <c r="T32" s="26">
        <f t="shared" si="2"/>
        <v>29.850746268656714</v>
      </c>
      <c r="U32" s="3"/>
      <c r="V32" s="3"/>
      <c r="W32" s="2"/>
      <c r="X32" s="2"/>
      <c r="Y32" s="2"/>
      <c r="Z32" s="3"/>
    </row>
    <row r="33" spans="1:26" ht="16.5" customHeight="1" x14ac:dyDescent="0.25">
      <c r="A33" s="27">
        <v>22</v>
      </c>
      <c r="B33" s="24" t="str">
        <f>'[1]11'!B30</f>
        <v>Wonosari</v>
      </c>
      <c r="C33" s="24" t="str">
        <f>'[1]11'!C30</f>
        <v>Puskesmas Wonosari I</v>
      </c>
      <c r="D33" s="25">
        <f>'[1]26'!D32</f>
        <v>219</v>
      </c>
      <c r="E33" s="25">
        <f t="shared" si="1"/>
        <v>43.800000000000004</v>
      </c>
      <c r="F33" s="25">
        <v>3</v>
      </c>
      <c r="G33" s="25">
        <v>3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f t="shared" si="3"/>
        <v>18</v>
      </c>
      <c r="P33" s="25">
        <v>3</v>
      </c>
      <c r="Q33" s="25">
        <v>21</v>
      </c>
      <c r="R33" s="25">
        <v>0</v>
      </c>
      <c r="S33" s="25">
        <v>24</v>
      </c>
      <c r="T33" s="26">
        <f t="shared" si="2"/>
        <v>54.794520547945204</v>
      </c>
      <c r="U33" s="3"/>
      <c r="V33" s="3"/>
      <c r="W33" s="2"/>
      <c r="X33" s="2"/>
      <c r="Y33" s="2"/>
      <c r="Z33" s="3"/>
    </row>
    <row r="34" spans="1:26" ht="16.5" customHeight="1" x14ac:dyDescent="0.25">
      <c r="A34" s="27">
        <v>23</v>
      </c>
      <c r="B34" s="24"/>
      <c r="C34" s="24" t="str">
        <f>'[1]11'!C31</f>
        <v>Puskesmas Wonosari II</v>
      </c>
      <c r="D34" s="25">
        <f>'[1]26'!D33</f>
        <v>316</v>
      </c>
      <c r="E34" s="25">
        <f t="shared" si="1"/>
        <v>63.2</v>
      </c>
      <c r="F34" s="25">
        <v>2</v>
      </c>
      <c r="G34" s="25">
        <v>1</v>
      </c>
      <c r="H34" s="25">
        <v>3</v>
      </c>
      <c r="I34" s="25">
        <v>0</v>
      </c>
      <c r="J34" s="25">
        <v>0</v>
      </c>
      <c r="K34" s="25">
        <v>0</v>
      </c>
      <c r="L34" s="25">
        <v>10</v>
      </c>
      <c r="M34" s="25">
        <v>0</v>
      </c>
      <c r="N34" s="25">
        <v>0</v>
      </c>
      <c r="O34" s="25">
        <v>0</v>
      </c>
      <c r="P34" s="25">
        <v>2</v>
      </c>
      <c r="Q34" s="25">
        <v>11</v>
      </c>
      <c r="R34" s="25">
        <v>0</v>
      </c>
      <c r="S34" s="25">
        <v>13</v>
      </c>
      <c r="T34" s="26">
        <f t="shared" si="2"/>
        <v>20.569620253164555</v>
      </c>
      <c r="U34" s="3"/>
      <c r="V34" s="3"/>
      <c r="W34" s="2"/>
      <c r="X34" s="2"/>
      <c r="Y34" s="2"/>
      <c r="Z34" s="3"/>
    </row>
    <row r="35" spans="1:26" ht="16.5" customHeight="1" x14ac:dyDescent="0.25">
      <c r="A35" s="27">
        <v>24</v>
      </c>
      <c r="B35" s="24" t="str">
        <f>'[1]11'!B32</f>
        <v>Delanggu</v>
      </c>
      <c r="C35" s="24" t="str">
        <f>'[1]11'!C32</f>
        <v>Puskesmas Delanggu</v>
      </c>
      <c r="D35" s="25">
        <f>'[1]26'!D34</f>
        <v>329</v>
      </c>
      <c r="E35" s="25">
        <f t="shared" si="1"/>
        <v>65.8</v>
      </c>
      <c r="F35" s="25">
        <v>10</v>
      </c>
      <c r="G35" s="25">
        <v>33</v>
      </c>
      <c r="H35" s="25">
        <v>0</v>
      </c>
      <c r="I35" s="25">
        <v>0</v>
      </c>
      <c r="J35" s="25">
        <v>2</v>
      </c>
      <c r="K35" s="25">
        <v>0</v>
      </c>
      <c r="L35" s="25">
        <v>5</v>
      </c>
      <c r="M35" s="25">
        <v>0</v>
      </c>
      <c r="N35" s="25">
        <v>0</v>
      </c>
      <c r="O35" s="25">
        <f t="shared" si="3"/>
        <v>12</v>
      </c>
      <c r="P35" s="25">
        <v>53</v>
      </c>
      <c r="Q35" s="25">
        <v>9</v>
      </c>
      <c r="R35" s="25">
        <v>0</v>
      </c>
      <c r="S35" s="25">
        <v>62</v>
      </c>
      <c r="T35" s="26">
        <f t="shared" si="2"/>
        <v>94.224924012158056</v>
      </c>
      <c r="U35" s="3"/>
      <c r="V35" s="3"/>
      <c r="W35" s="2"/>
      <c r="X35" s="2"/>
      <c r="Y35" s="2"/>
      <c r="Z35" s="3"/>
    </row>
    <row r="36" spans="1:26" ht="16.5" customHeight="1" x14ac:dyDescent="0.25">
      <c r="A36" s="27">
        <v>25</v>
      </c>
      <c r="B36" s="24" t="str">
        <f>'[1]11'!B33</f>
        <v>Polanharjo</v>
      </c>
      <c r="C36" s="24" t="str">
        <f>'[1]11'!C33</f>
        <v>Puskesmas Polanharjo</v>
      </c>
      <c r="D36" s="25">
        <f>'[1]26'!D35</f>
        <v>312</v>
      </c>
      <c r="E36" s="25">
        <f t="shared" si="1"/>
        <v>62.400000000000006</v>
      </c>
      <c r="F36" s="25">
        <v>35</v>
      </c>
      <c r="G36" s="25">
        <v>29</v>
      </c>
      <c r="H36" s="25">
        <v>1</v>
      </c>
      <c r="I36" s="25">
        <v>0</v>
      </c>
      <c r="J36" s="25">
        <v>3</v>
      </c>
      <c r="K36" s="25">
        <v>1</v>
      </c>
      <c r="L36" s="25">
        <v>10</v>
      </c>
      <c r="M36" s="25">
        <v>0</v>
      </c>
      <c r="N36" s="25">
        <v>0</v>
      </c>
      <c r="O36" s="25">
        <v>0</v>
      </c>
      <c r="P36" s="25">
        <v>64</v>
      </c>
      <c r="Q36" s="25">
        <v>18</v>
      </c>
      <c r="R36" s="25">
        <v>1</v>
      </c>
      <c r="S36" s="25">
        <v>83</v>
      </c>
      <c r="T36" s="26">
        <f t="shared" si="2"/>
        <v>133.0128205128205</v>
      </c>
      <c r="U36" s="3"/>
      <c r="V36" s="3"/>
      <c r="W36" s="2"/>
      <c r="X36" s="2"/>
      <c r="Y36" s="2"/>
      <c r="Z36" s="3"/>
    </row>
    <row r="37" spans="1:26" ht="16.5" customHeight="1" x14ac:dyDescent="0.25">
      <c r="A37" s="27">
        <v>26</v>
      </c>
      <c r="B37" s="24" t="str">
        <f>'[1]11'!B34</f>
        <v>Karanganom</v>
      </c>
      <c r="C37" s="24" t="str">
        <f>'[1]11'!C34</f>
        <v>Puskesmas Karanganom</v>
      </c>
      <c r="D37" s="25">
        <f>'[1]26'!D36</f>
        <v>408</v>
      </c>
      <c r="E37" s="25">
        <f t="shared" si="1"/>
        <v>81.600000000000009</v>
      </c>
      <c r="F37" s="25">
        <v>54</v>
      </c>
      <c r="G37" s="25">
        <v>63</v>
      </c>
      <c r="H37" s="25">
        <v>6</v>
      </c>
      <c r="I37" s="25">
        <v>0</v>
      </c>
      <c r="J37" s="25">
        <v>4</v>
      </c>
      <c r="K37" s="25">
        <v>31</v>
      </c>
      <c r="L37" s="25">
        <v>10</v>
      </c>
      <c r="M37" s="25">
        <v>0</v>
      </c>
      <c r="N37" s="25">
        <v>0</v>
      </c>
      <c r="O37" s="25">
        <v>0</v>
      </c>
      <c r="P37" s="25">
        <v>173</v>
      </c>
      <c r="Q37" s="25">
        <v>9</v>
      </c>
      <c r="R37" s="25">
        <v>3</v>
      </c>
      <c r="S37" s="25">
        <v>185</v>
      </c>
      <c r="T37" s="26">
        <f t="shared" si="2"/>
        <v>226.71568627450981</v>
      </c>
      <c r="U37" s="3"/>
      <c r="V37" s="3"/>
      <c r="W37" s="2"/>
      <c r="X37" s="2"/>
      <c r="Y37" s="2"/>
      <c r="Z37" s="3"/>
    </row>
    <row r="38" spans="1:26" ht="16.5" customHeight="1" x14ac:dyDescent="0.25">
      <c r="A38" s="27">
        <v>27</v>
      </c>
      <c r="B38" s="24" t="str">
        <f>'[1]11'!B35</f>
        <v>Tulung</v>
      </c>
      <c r="C38" s="24" t="str">
        <f>'[1]11'!C35</f>
        <v>Puskesmas Majegan</v>
      </c>
      <c r="D38" s="25">
        <f>'[1]26'!D37</f>
        <v>200</v>
      </c>
      <c r="E38" s="25">
        <f t="shared" si="1"/>
        <v>40</v>
      </c>
      <c r="F38" s="25">
        <v>13</v>
      </c>
      <c r="G38" s="25">
        <v>25</v>
      </c>
      <c r="H38" s="25">
        <v>3</v>
      </c>
      <c r="I38" s="25">
        <v>0</v>
      </c>
      <c r="J38" s="25">
        <v>1</v>
      </c>
      <c r="K38" s="25">
        <v>0</v>
      </c>
      <c r="L38" s="25">
        <v>0</v>
      </c>
      <c r="M38" s="25">
        <v>0</v>
      </c>
      <c r="N38" s="25">
        <v>0</v>
      </c>
      <c r="O38" s="25">
        <f t="shared" si="3"/>
        <v>9</v>
      </c>
      <c r="P38" s="25">
        <v>44</v>
      </c>
      <c r="Q38" s="25">
        <v>7</v>
      </c>
      <c r="R38" s="25">
        <v>0</v>
      </c>
      <c r="S38" s="25">
        <v>51</v>
      </c>
      <c r="T38" s="26">
        <f t="shared" si="2"/>
        <v>127.49999999999999</v>
      </c>
      <c r="U38" s="3"/>
      <c r="V38" s="3"/>
      <c r="W38" s="2"/>
      <c r="X38" s="2"/>
      <c r="Y38" s="2"/>
      <c r="Z38" s="3"/>
    </row>
    <row r="39" spans="1:26" ht="16.5" customHeight="1" x14ac:dyDescent="0.25">
      <c r="A39" s="27">
        <v>28</v>
      </c>
      <c r="B39" s="24"/>
      <c r="C39" s="24" t="str">
        <f>'[1]11'!C36</f>
        <v>Puskesmas Tulung</v>
      </c>
      <c r="D39" s="25">
        <f>'[1]26'!D38</f>
        <v>252</v>
      </c>
      <c r="E39" s="25">
        <f t="shared" si="1"/>
        <v>50.400000000000006</v>
      </c>
      <c r="F39" s="25">
        <v>21</v>
      </c>
      <c r="G39" s="25">
        <v>27</v>
      </c>
      <c r="H39" s="25">
        <v>4</v>
      </c>
      <c r="I39" s="25">
        <v>0</v>
      </c>
      <c r="J39" s="25">
        <v>0</v>
      </c>
      <c r="K39" s="25">
        <v>0</v>
      </c>
      <c r="L39" s="25">
        <v>7</v>
      </c>
      <c r="M39" s="25">
        <v>0</v>
      </c>
      <c r="N39" s="25">
        <v>0</v>
      </c>
      <c r="O39" s="25">
        <f t="shared" si="3"/>
        <v>7</v>
      </c>
      <c r="P39" s="25">
        <v>56</v>
      </c>
      <c r="Q39" s="25">
        <v>10</v>
      </c>
      <c r="R39" s="25">
        <v>0</v>
      </c>
      <c r="S39" s="25">
        <v>66</v>
      </c>
      <c r="T39" s="26">
        <f t="shared" si="2"/>
        <v>130.95238095238093</v>
      </c>
      <c r="U39" s="3"/>
      <c r="V39" s="3"/>
      <c r="W39" s="2"/>
      <c r="X39" s="2"/>
      <c r="Y39" s="2"/>
      <c r="Z39" s="3"/>
    </row>
    <row r="40" spans="1:26" ht="16.5" customHeight="1" x14ac:dyDescent="0.25">
      <c r="A40" s="27">
        <v>29</v>
      </c>
      <c r="B40" s="24" t="str">
        <f>'[1]11'!B37</f>
        <v>Jatinom</v>
      </c>
      <c r="C40" s="24" t="str">
        <f>'[1]11'!C37</f>
        <v>Puskesmas Jatinom</v>
      </c>
      <c r="D40" s="25">
        <f>'[1]26'!D39</f>
        <v>259</v>
      </c>
      <c r="E40" s="25">
        <f t="shared" si="1"/>
        <v>51.800000000000004</v>
      </c>
      <c r="F40" s="25">
        <v>8</v>
      </c>
      <c r="G40" s="25">
        <v>22</v>
      </c>
      <c r="H40" s="25">
        <v>0</v>
      </c>
      <c r="I40" s="25">
        <v>0</v>
      </c>
      <c r="J40" s="25">
        <v>0</v>
      </c>
      <c r="K40" s="25">
        <v>2</v>
      </c>
      <c r="L40" s="25">
        <v>1</v>
      </c>
      <c r="M40" s="25">
        <v>0</v>
      </c>
      <c r="N40" s="25">
        <v>0</v>
      </c>
      <c r="O40" s="25">
        <f t="shared" si="3"/>
        <v>11</v>
      </c>
      <c r="P40" s="25">
        <v>36</v>
      </c>
      <c r="Q40" s="25">
        <v>8</v>
      </c>
      <c r="R40" s="25">
        <v>0</v>
      </c>
      <c r="S40" s="25">
        <v>44</v>
      </c>
      <c r="T40" s="26">
        <f t="shared" si="2"/>
        <v>84.942084942084932</v>
      </c>
      <c r="U40" s="3"/>
      <c r="V40" s="3"/>
      <c r="W40" s="2"/>
      <c r="X40" s="2"/>
      <c r="Y40" s="2"/>
      <c r="Z40" s="3"/>
    </row>
    <row r="41" spans="1:26" ht="16.5" customHeight="1" x14ac:dyDescent="0.25">
      <c r="A41" s="27">
        <v>30</v>
      </c>
      <c r="B41" s="24"/>
      <c r="C41" s="24" t="str">
        <f>'[1]11'!C38</f>
        <v>Puskesmas Kayumas</v>
      </c>
      <c r="D41" s="25">
        <f>'[1]26'!D40</f>
        <v>359</v>
      </c>
      <c r="E41" s="25">
        <f t="shared" si="1"/>
        <v>71.8</v>
      </c>
      <c r="F41" s="25">
        <v>38</v>
      </c>
      <c r="G41" s="25">
        <v>59</v>
      </c>
      <c r="H41" s="25">
        <v>0</v>
      </c>
      <c r="I41" s="25">
        <v>0</v>
      </c>
      <c r="J41" s="25">
        <v>15</v>
      </c>
      <c r="K41" s="25">
        <v>5</v>
      </c>
      <c r="L41" s="25">
        <v>10</v>
      </c>
      <c r="M41" s="25">
        <v>0</v>
      </c>
      <c r="N41" s="25">
        <v>0</v>
      </c>
      <c r="O41" s="25">
        <f t="shared" si="3"/>
        <v>15</v>
      </c>
      <c r="P41" s="25">
        <v>137</v>
      </c>
      <c r="Q41" s="25">
        <v>5</v>
      </c>
      <c r="R41" s="25">
        <v>0</v>
      </c>
      <c r="S41" s="25">
        <v>142</v>
      </c>
      <c r="T41" s="26">
        <f t="shared" si="2"/>
        <v>197.7715877437326</v>
      </c>
      <c r="U41" s="3"/>
      <c r="V41" s="3"/>
      <c r="W41" s="2"/>
      <c r="X41" s="2"/>
      <c r="Y41" s="2"/>
      <c r="Z41" s="3"/>
    </row>
    <row r="42" spans="1:26" ht="16.5" customHeight="1" x14ac:dyDescent="0.25">
      <c r="A42" s="27">
        <v>31</v>
      </c>
      <c r="B42" s="24" t="str">
        <f>'[1]11'!B39</f>
        <v>Kemalang</v>
      </c>
      <c r="C42" s="24" t="str">
        <f>'[1]11'!C39</f>
        <v>Puskesmas Kemalang</v>
      </c>
      <c r="D42" s="25">
        <f>'[1]26'!D41</f>
        <v>393</v>
      </c>
      <c r="E42" s="25">
        <f t="shared" si="1"/>
        <v>78.600000000000009</v>
      </c>
      <c r="F42" s="25">
        <v>33</v>
      </c>
      <c r="G42" s="25">
        <v>41</v>
      </c>
      <c r="H42" s="25">
        <v>0</v>
      </c>
      <c r="I42" s="25">
        <v>0</v>
      </c>
      <c r="J42" s="25">
        <v>0</v>
      </c>
      <c r="K42" s="25">
        <v>1</v>
      </c>
      <c r="L42" s="25">
        <v>7</v>
      </c>
      <c r="M42" s="25">
        <v>0</v>
      </c>
      <c r="N42" s="25">
        <v>0</v>
      </c>
      <c r="O42" s="25">
        <v>0</v>
      </c>
      <c r="P42" s="25">
        <v>77</v>
      </c>
      <c r="Q42" s="25">
        <v>1</v>
      </c>
      <c r="R42" s="25">
        <v>0</v>
      </c>
      <c r="S42" s="25">
        <v>78</v>
      </c>
      <c r="T42" s="26">
        <f t="shared" si="2"/>
        <v>99.236641221374029</v>
      </c>
      <c r="U42" s="3"/>
      <c r="V42" s="3"/>
      <c r="W42" s="2"/>
      <c r="X42" s="2"/>
      <c r="Y42" s="2"/>
      <c r="Z42" s="3"/>
    </row>
    <row r="43" spans="1:26" ht="16.5" customHeight="1" x14ac:dyDescent="0.25">
      <c r="A43" s="27">
        <v>32</v>
      </c>
      <c r="B43" s="24" t="str">
        <f>'[1]11'!B40</f>
        <v xml:space="preserve">Klaten Selatan </v>
      </c>
      <c r="C43" s="24" t="str">
        <f>'[1]11'!C40</f>
        <v>Puskesmas Klaten Selatan</v>
      </c>
      <c r="D43" s="25">
        <f>'[1]26'!D42</f>
        <v>384</v>
      </c>
      <c r="E43" s="25">
        <f t="shared" si="1"/>
        <v>76.800000000000011</v>
      </c>
      <c r="F43" s="25">
        <v>15</v>
      </c>
      <c r="G43" s="25">
        <v>8</v>
      </c>
      <c r="H43" s="25">
        <v>2</v>
      </c>
      <c r="I43" s="25">
        <v>1</v>
      </c>
      <c r="J43" s="25">
        <v>0</v>
      </c>
      <c r="K43" s="25">
        <v>1</v>
      </c>
      <c r="L43" s="25">
        <v>9</v>
      </c>
      <c r="M43" s="25">
        <v>0</v>
      </c>
      <c r="N43" s="25">
        <v>0</v>
      </c>
      <c r="O43" s="25">
        <f t="shared" si="3"/>
        <v>27</v>
      </c>
      <c r="P43" s="25">
        <v>33</v>
      </c>
      <c r="Q43" s="25">
        <v>29</v>
      </c>
      <c r="R43" s="25">
        <v>1</v>
      </c>
      <c r="S43" s="25">
        <v>63</v>
      </c>
      <c r="T43" s="26">
        <f t="shared" si="2"/>
        <v>82.031249999999986</v>
      </c>
      <c r="U43" s="3"/>
      <c r="V43" s="3"/>
      <c r="W43" s="2"/>
      <c r="X43" s="2"/>
      <c r="Y43" s="2"/>
      <c r="Z43" s="3"/>
    </row>
    <row r="44" spans="1:26" ht="16.5" customHeight="1" x14ac:dyDescent="0.25">
      <c r="A44" s="27">
        <v>33</v>
      </c>
      <c r="B44" s="24" t="str">
        <f>'[1]11'!B41</f>
        <v>Klaten Tengah</v>
      </c>
      <c r="C44" s="24" t="str">
        <f>'[1]11'!C41</f>
        <v>Puskesmas Klaten Tengah</v>
      </c>
      <c r="D44" s="25">
        <f>'[1]26'!D43</f>
        <v>277</v>
      </c>
      <c r="E44" s="25">
        <f t="shared" si="1"/>
        <v>55.400000000000006</v>
      </c>
      <c r="F44" s="25">
        <v>13</v>
      </c>
      <c r="G44" s="25">
        <v>20</v>
      </c>
      <c r="H44" s="25">
        <v>2</v>
      </c>
      <c r="I44" s="25">
        <v>1</v>
      </c>
      <c r="J44" s="25">
        <v>2</v>
      </c>
      <c r="K44" s="25">
        <v>0</v>
      </c>
      <c r="L44" s="25">
        <v>10</v>
      </c>
      <c r="M44" s="25">
        <v>0</v>
      </c>
      <c r="N44" s="25">
        <v>0</v>
      </c>
      <c r="O44" s="25">
        <f t="shared" si="3"/>
        <v>7</v>
      </c>
      <c r="P44" s="25">
        <v>45</v>
      </c>
      <c r="Q44" s="25">
        <v>8</v>
      </c>
      <c r="R44" s="25">
        <v>2</v>
      </c>
      <c r="S44" s="25">
        <v>55</v>
      </c>
      <c r="T44" s="26">
        <f t="shared" si="2"/>
        <v>99.27797833935017</v>
      </c>
      <c r="U44" s="3"/>
      <c r="V44" s="3"/>
      <c r="W44" s="2"/>
      <c r="X44" s="2"/>
      <c r="Y44" s="2"/>
      <c r="Z44" s="3"/>
    </row>
    <row r="45" spans="1:26" ht="16.5" customHeight="1" x14ac:dyDescent="0.25">
      <c r="A45" s="27">
        <v>34</v>
      </c>
      <c r="B45" s="24" t="str">
        <f>'[1]11'!B42</f>
        <v>Klaten Utara</v>
      </c>
      <c r="C45" s="24" t="str">
        <f>'[1]11'!C42</f>
        <v>Puskesmas Klaten Utara</v>
      </c>
      <c r="D45" s="25">
        <f>'[1]26'!D44</f>
        <v>379</v>
      </c>
      <c r="E45" s="25">
        <f t="shared" si="1"/>
        <v>75.8</v>
      </c>
      <c r="F45" s="25">
        <v>29</v>
      </c>
      <c r="G45" s="25">
        <v>5</v>
      </c>
      <c r="H45" s="25">
        <v>0</v>
      </c>
      <c r="I45" s="25">
        <v>0</v>
      </c>
      <c r="J45" s="25">
        <v>0</v>
      </c>
      <c r="K45" s="25">
        <v>0</v>
      </c>
      <c r="L45" s="25">
        <v>6</v>
      </c>
      <c r="M45" s="25">
        <v>0</v>
      </c>
      <c r="N45" s="25">
        <v>0</v>
      </c>
      <c r="O45" s="25">
        <v>0</v>
      </c>
      <c r="P45" s="25">
        <v>36</v>
      </c>
      <c r="Q45" s="25">
        <v>0</v>
      </c>
      <c r="R45" s="25">
        <v>0</v>
      </c>
      <c r="S45" s="25">
        <v>36</v>
      </c>
      <c r="T45" s="26">
        <f t="shared" si="2"/>
        <v>47.493403693931398</v>
      </c>
      <c r="U45" s="3"/>
      <c r="V45" s="3"/>
      <c r="W45" s="2"/>
      <c r="X45" s="2"/>
      <c r="Y45" s="2"/>
      <c r="Z45" s="3"/>
    </row>
    <row r="46" spans="1:26" ht="16.5" customHeight="1" x14ac:dyDescent="0.25">
      <c r="A46" s="28"/>
      <c r="B46" s="29"/>
      <c r="C46" s="29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3"/>
      <c r="V46" s="3"/>
      <c r="W46" s="2"/>
      <c r="X46" s="2"/>
      <c r="Y46" s="2"/>
      <c r="Z46" s="3"/>
    </row>
    <row r="47" spans="1:26" ht="16.5" customHeight="1" thickBot="1" x14ac:dyDescent="0.3">
      <c r="A47" s="30" t="s">
        <v>26</v>
      </c>
      <c r="B47" s="31"/>
      <c r="C47" s="32"/>
      <c r="D47" s="33">
        <f>SUM(D12:D46)</f>
        <v>10759</v>
      </c>
      <c r="E47" s="33">
        <f>20%*D47</f>
        <v>2151.8000000000002</v>
      </c>
      <c r="F47" s="33">
        <f t="shared" ref="F47:R47" si="4">SUM(F12:F46)</f>
        <v>668</v>
      </c>
      <c r="G47" s="33">
        <f t="shared" si="4"/>
        <v>761</v>
      </c>
      <c r="H47" s="33">
        <f t="shared" si="4"/>
        <v>51</v>
      </c>
      <c r="I47" s="33">
        <f t="shared" si="4"/>
        <v>7</v>
      </c>
      <c r="J47" s="33">
        <f t="shared" si="4"/>
        <v>58</v>
      </c>
      <c r="K47" s="33">
        <f t="shared" si="4"/>
        <v>156</v>
      </c>
      <c r="L47" s="33">
        <f t="shared" si="4"/>
        <v>256</v>
      </c>
      <c r="M47" s="33">
        <f t="shared" si="4"/>
        <v>0</v>
      </c>
      <c r="N47" s="33">
        <f t="shared" si="4"/>
        <v>0</v>
      </c>
      <c r="O47" s="33">
        <f t="shared" si="4"/>
        <v>280</v>
      </c>
      <c r="P47" s="33">
        <f t="shared" si="4"/>
        <v>1838</v>
      </c>
      <c r="Q47" s="33">
        <f t="shared" si="4"/>
        <v>357</v>
      </c>
      <c r="R47" s="33">
        <f t="shared" si="4"/>
        <v>42</v>
      </c>
      <c r="S47" s="33">
        <f>SUM(S12:S45)</f>
        <v>2237</v>
      </c>
      <c r="T47" s="34">
        <f>S47/E47*100</f>
        <v>103.95947578771261</v>
      </c>
      <c r="U47" s="3"/>
      <c r="V47" s="3"/>
      <c r="W47" s="2"/>
      <c r="X47" s="2"/>
      <c r="Y47" s="2"/>
      <c r="Z47" s="3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3"/>
    </row>
    <row r="49" spans="1:26" ht="15.75" customHeight="1" x14ac:dyDescent="0.25">
      <c r="A49" s="2" t="s">
        <v>27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3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</sheetData>
  <mergeCells count="24">
    <mergeCell ref="L9:L10"/>
    <mergeCell ref="M9:M10"/>
    <mergeCell ref="N9:N10"/>
    <mergeCell ref="O9:O10"/>
    <mergeCell ref="P8:P10"/>
    <mergeCell ref="Q8:Q10"/>
    <mergeCell ref="R8:R10"/>
    <mergeCell ref="S8:T9"/>
    <mergeCell ref="F9:F10"/>
    <mergeCell ref="G9:G10"/>
    <mergeCell ref="H9:H10"/>
    <mergeCell ref="I9:I10"/>
    <mergeCell ref="J9:J10"/>
    <mergeCell ref="K9:K10"/>
    <mergeCell ref="A3:T3"/>
    <mergeCell ref="A4:T4"/>
    <mergeCell ref="A5:T5"/>
    <mergeCell ref="A6:T6"/>
    <mergeCell ref="A8:A10"/>
    <mergeCell ref="B8:B10"/>
    <mergeCell ref="C8:C10"/>
    <mergeCell ref="D8:D10"/>
    <mergeCell ref="E8:E10"/>
    <mergeCell ref="F8:O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2026-07-29T02:19:00Z</dcterms:created>
  <dcterms:modified xsi:type="dcterms:W3CDTF">2026-07-29T02:20:10Z</dcterms:modified>
</cp:coreProperties>
</file>