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D23" i="1"/>
  <c r="H22" i="1"/>
  <c r="G22" i="1"/>
  <c r="F22" i="1"/>
  <c r="E22" i="1"/>
  <c r="D22" i="1"/>
  <c r="H18" i="1"/>
  <c r="G18" i="1"/>
  <c r="F18" i="1"/>
  <c r="E18" i="1"/>
  <c r="D18" i="1"/>
  <c r="H14" i="1"/>
  <c r="G14" i="1"/>
  <c r="F14" i="1"/>
  <c r="E14" i="1"/>
  <c r="D14" i="1"/>
  <c r="H10" i="1"/>
  <c r="G10" i="1"/>
  <c r="F10" i="1"/>
  <c r="E10" i="1"/>
  <c r="D10" i="1"/>
  <c r="H7" i="1"/>
  <c r="G7" i="1"/>
  <c r="F7" i="1"/>
  <c r="E7" i="1"/>
  <c r="D7" i="1"/>
  <c r="H6" i="1"/>
  <c r="G6" i="1"/>
  <c r="F6" i="1"/>
  <c r="E6" i="1"/>
  <c r="D6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<sst xmlns="http://schemas.openxmlformats.org/spreadsheetml/2006/main" count="54" uniqueCount="29">
  <si>
    <t>Satuan</t>
  </si>
  <si>
    <t>Kec. Prambanan</t>
  </si>
  <si>
    <t>Orang</t>
  </si>
  <si>
    <t>Kec. Gantiwarno</t>
  </si>
  <si>
    <t>Kec. Wedi</t>
  </si>
  <si>
    <t>Kec. Bayat</t>
  </si>
  <si>
    <t>Kec. Cawas</t>
  </si>
  <si>
    <t>Kec. Trucuk</t>
  </si>
  <si>
    <t>Kec. Kalikotes</t>
  </si>
  <si>
    <t>Kec. Kebonarum</t>
  </si>
  <si>
    <t>Kec. Jogonalan</t>
  </si>
  <si>
    <t>Kec. Manisrenggo</t>
  </si>
  <si>
    <t>Kec. Karangnongko</t>
  </si>
  <si>
    <t>Kec. Ngawen</t>
  </si>
  <si>
    <t>Kec. Ceper</t>
  </si>
  <si>
    <t>Kec. Pedan</t>
  </si>
  <si>
    <t>Kec. Karangdowo</t>
  </si>
  <si>
    <t>Kec. Juwiring</t>
  </si>
  <si>
    <t>Kec. Wonosari</t>
  </si>
  <si>
    <t>Kec. Delanggu</t>
  </si>
  <si>
    <t>Kec. Polanharjo</t>
  </si>
  <si>
    <t>Kec. Karanganom</t>
  </si>
  <si>
    <t>Kec. Tulung</t>
  </si>
  <si>
    <t>Kec. Jatinom</t>
  </si>
  <si>
    <t>Kec. Kemalang</t>
  </si>
  <si>
    <t>Kec. Klaten Selatan</t>
  </si>
  <si>
    <t>Kec. Klaten Tengah</t>
  </si>
  <si>
    <t>Kec. Klaten Utara</t>
  </si>
  <si>
    <t>Jumlah Bayi Yang Mendapat Imunisasi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</si>
</sst>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2"/>
      <color theme="1"/>
      <name val="Calibri"/>
      <scheme val="minor"/>
    </font>
    <font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/>
  </sheetViews>
  <sheetFormatPr defaultRowHeight="15" x14ac:dyDescent="0.25"/>
  <cols>
    <col min="1" max="1" width="63.85546875" customWidth="1"/>
    <col min="2" max="2" width="0" hidden="1" customWidth="1"/>
    <col min="3" max="3" width="21" customWidth="1"/>
    <col min="4" max="4" width="17.5703125" customWidth="1"/>
    <col min="5" max="6" width="15.5703125" customWidth="1"/>
    <col min="7" max="7" width="15.28515625" customWidth="1"/>
    <col min="8" max="8" width="13.42578125" customWidth="1"/>
  </cols>
  <sheetData>
    <row r="1" spans="1:8" x14ac:dyDescent="0.25">
      <c r="A1" s="1" t="s">
        <v>28</v>
      </c>
      <c r="B1" s="2"/>
      <c r="C1" s="3" t="s">
        <v>0</v>
      </c>
      <c r="D1" s="3">
        <v>2020</v>
      </c>
      <c r="E1" s="3">
        <v>2021</v>
      </c>
      <c r="F1" s="3">
        <v>2022</v>
      </c>
      <c r="G1" s="3">
        <v>2023</v>
      </c>
      <c r="H1" s="3">
        <v>2024</v>
      </c>
    </row>
    <row r="2" spans="1:8" ht="15.75" x14ac:dyDescent="0.25">
      <c r="A2" s="4" t="s">
        <v>1</v>
      </c>
      <c r="B2" s="5"/>
      <c r="C2" s="6" t="s">
        <v>2</v>
      </c>
      <c r="D2" s="8">
        <f>331+367</f>
        <v>698</v>
      </c>
      <c r="E2" s="8">
        <f>316+304</f>
        <v>620</v>
      </c>
      <c r="F2" s="8">
        <f>300+342</f>
        <v>642</v>
      </c>
      <c r="G2" s="8">
        <f>288+301</f>
        <v>589</v>
      </c>
      <c r="H2" s="8">
        <f>272+265</f>
        <v>537</v>
      </c>
    </row>
    <row r="3" spans="1:8" ht="15.75" x14ac:dyDescent="0.25">
      <c r="A3" s="4" t="s">
        <v>3</v>
      </c>
      <c r="B3" s="5"/>
      <c r="C3" s="6" t="s">
        <v>2</v>
      </c>
      <c r="D3" s="9">
        <v>416</v>
      </c>
      <c r="E3" s="9">
        <v>422</v>
      </c>
      <c r="F3" s="9">
        <v>351</v>
      </c>
      <c r="G3" s="9">
        <v>392</v>
      </c>
      <c r="H3" s="10">
        <v>349</v>
      </c>
    </row>
    <row r="4" spans="1:8" ht="15.75" x14ac:dyDescent="0.25">
      <c r="A4" s="4" t="s">
        <v>4</v>
      </c>
      <c r="B4" s="5"/>
      <c r="C4" s="6" t="s">
        <v>2</v>
      </c>
      <c r="D4" s="9">
        <v>509</v>
      </c>
      <c r="E4" s="9">
        <v>538</v>
      </c>
      <c r="F4" s="9">
        <v>542</v>
      </c>
      <c r="G4" s="9">
        <v>529</v>
      </c>
      <c r="H4" s="10">
        <v>474</v>
      </c>
    </row>
    <row r="5" spans="1:8" ht="15.75" x14ac:dyDescent="0.25">
      <c r="A5" s="4" t="s">
        <v>5</v>
      </c>
      <c r="B5" s="5"/>
      <c r="C5" s="6" t="s">
        <v>2</v>
      </c>
      <c r="D5" s="9">
        <v>761</v>
      </c>
      <c r="E5" s="9">
        <v>772</v>
      </c>
      <c r="F5" s="9">
        <v>760</v>
      </c>
      <c r="G5" s="9">
        <v>617</v>
      </c>
      <c r="H5" s="10">
        <v>560</v>
      </c>
    </row>
    <row r="6" spans="1:8" ht="15.75" x14ac:dyDescent="0.25">
      <c r="A6" s="4" t="s">
        <v>6</v>
      </c>
      <c r="B6" s="5"/>
      <c r="C6" s="6" t="s">
        <v>2</v>
      </c>
      <c r="D6" s="8">
        <f>327+263</f>
        <v>590</v>
      </c>
      <c r="E6" s="8">
        <f>320+266</f>
        <v>586</v>
      </c>
      <c r="F6" s="8">
        <f>274+245</f>
        <v>519</v>
      </c>
      <c r="G6" s="8">
        <f>271+266</f>
        <v>537</v>
      </c>
      <c r="H6" s="8">
        <f>248+269</f>
        <v>517</v>
      </c>
    </row>
    <row r="7" spans="1:8" ht="15.75" x14ac:dyDescent="0.25">
      <c r="A7" s="4" t="s">
        <v>7</v>
      </c>
      <c r="B7" s="5"/>
      <c r="C7" s="6" t="s">
        <v>2</v>
      </c>
      <c r="D7" s="8">
        <f>418+496</f>
        <v>914</v>
      </c>
      <c r="E7" s="8">
        <f>474+463</f>
        <v>937</v>
      </c>
      <c r="F7" s="8">
        <f>466+456</f>
        <v>922</v>
      </c>
      <c r="G7" s="8">
        <f>424+447</f>
        <v>871</v>
      </c>
      <c r="H7" s="8">
        <f>408+395</f>
        <v>803</v>
      </c>
    </row>
    <row r="8" spans="1:8" ht="15.75" x14ac:dyDescent="0.25">
      <c r="A8" s="4" t="s">
        <v>8</v>
      </c>
      <c r="B8" s="5"/>
      <c r="C8" s="6" t="s">
        <v>2</v>
      </c>
      <c r="D8" s="9">
        <v>497</v>
      </c>
      <c r="E8" s="9">
        <v>497</v>
      </c>
      <c r="F8" s="9">
        <v>477</v>
      </c>
      <c r="G8" s="9">
        <v>393</v>
      </c>
      <c r="H8" s="10">
        <v>366</v>
      </c>
    </row>
    <row r="9" spans="1:8" ht="15.75" x14ac:dyDescent="0.25">
      <c r="A9" s="4" t="s">
        <v>9</v>
      </c>
      <c r="B9" s="5"/>
      <c r="C9" s="6" t="s">
        <v>2</v>
      </c>
      <c r="D9" s="9">
        <v>242</v>
      </c>
      <c r="E9" s="9">
        <v>243</v>
      </c>
      <c r="F9" s="9">
        <v>224</v>
      </c>
      <c r="G9" s="9">
        <v>221</v>
      </c>
      <c r="H9" s="10">
        <v>173</v>
      </c>
    </row>
    <row r="10" spans="1:8" ht="15.75" x14ac:dyDescent="0.25">
      <c r="A10" s="4" t="s">
        <v>10</v>
      </c>
      <c r="B10" s="5"/>
      <c r="C10" s="6" t="s">
        <v>2</v>
      </c>
      <c r="D10" s="8">
        <f>328+386</f>
        <v>714</v>
      </c>
      <c r="E10" s="8">
        <f>286+351</f>
        <v>637</v>
      </c>
      <c r="F10" s="8">
        <f>316+353</f>
        <v>669</v>
      </c>
      <c r="G10" s="8">
        <f>284+373</f>
        <v>657</v>
      </c>
      <c r="H10" s="8">
        <f>272+318</f>
        <v>590</v>
      </c>
    </row>
    <row r="11" spans="1:8" ht="15.75" x14ac:dyDescent="0.25">
      <c r="A11" s="4" t="s">
        <v>11</v>
      </c>
      <c r="B11" s="5"/>
      <c r="C11" s="6" t="s">
        <v>2</v>
      </c>
      <c r="D11" s="9">
        <v>497</v>
      </c>
      <c r="E11" s="9">
        <v>525</v>
      </c>
      <c r="F11" s="9">
        <v>411</v>
      </c>
      <c r="G11" s="9">
        <v>433</v>
      </c>
      <c r="H11" s="10">
        <v>443</v>
      </c>
    </row>
    <row r="12" spans="1:8" ht="15.75" x14ac:dyDescent="0.25">
      <c r="A12" s="4" t="s">
        <v>12</v>
      </c>
      <c r="B12" s="5"/>
      <c r="C12" s="6" t="s">
        <v>2</v>
      </c>
      <c r="D12" s="9">
        <v>498</v>
      </c>
      <c r="E12" s="9">
        <v>478</v>
      </c>
      <c r="F12" s="9">
        <v>447</v>
      </c>
      <c r="G12" s="9">
        <v>422</v>
      </c>
      <c r="H12" s="10">
        <v>377</v>
      </c>
    </row>
    <row r="13" spans="1:8" ht="15.75" x14ac:dyDescent="0.25">
      <c r="A13" s="4" t="s">
        <v>13</v>
      </c>
      <c r="B13" s="5"/>
      <c r="C13" s="6" t="s">
        <v>2</v>
      </c>
      <c r="D13" s="9">
        <v>576</v>
      </c>
      <c r="E13" s="9">
        <v>531</v>
      </c>
      <c r="F13" s="9">
        <v>525</v>
      </c>
      <c r="G13" s="9">
        <v>486</v>
      </c>
      <c r="H13" s="10">
        <v>421</v>
      </c>
    </row>
    <row r="14" spans="1:8" ht="15.75" x14ac:dyDescent="0.25">
      <c r="A14" s="4" t="s">
        <v>14</v>
      </c>
      <c r="B14" s="5"/>
      <c r="C14" s="6" t="s">
        <v>2</v>
      </c>
      <c r="D14" s="8">
        <f>415+328</f>
        <v>743</v>
      </c>
      <c r="E14" s="8">
        <f>373+334</f>
        <v>707</v>
      </c>
      <c r="F14" s="8">
        <f>402+301</f>
        <v>703</v>
      </c>
      <c r="G14" s="8">
        <f>366+307</f>
        <v>673</v>
      </c>
      <c r="H14" s="8">
        <f>358+330</f>
        <v>688</v>
      </c>
    </row>
    <row r="15" spans="1:8" ht="15.75" x14ac:dyDescent="0.25">
      <c r="A15" s="4" t="s">
        <v>15</v>
      </c>
      <c r="B15" s="5"/>
      <c r="C15" s="6" t="s">
        <v>2</v>
      </c>
      <c r="D15" s="9">
        <v>564</v>
      </c>
      <c r="E15" s="9">
        <v>528</v>
      </c>
      <c r="F15" s="9">
        <v>501</v>
      </c>
      <c r="G15" s="9">
        <v>522</v>
      </c>
      <c r="H15" s="10">
        <v>414</v>
      </c>
    </row>
    <row r="16" spans="1:8" ht="15.75" x14ac:dyDescent="0.25">
      <c r="A16" s="4" t="s">
        <v>16</v>
      </c>
      <c r="B16" s="5"/>
      <c r="C16" s="6" t="s">
        <v>2</v>
      </c>
      <c r="D16" s="9">
        <v>503</v>
      </c>
      <c r="E16" s="9">
        <v>472</v>
      </c>
      <c r="F16" s="9">
        <v>477</v>
      </c>
      <c r="G16" s="9">
        <v>397</v>
      </c>
      <c r="H16" s="10">
        <v>381</v>
      </c>
    </row>
    <row r="17" spans="1:8" ht="15.75" x14ac:dyDescent="0.25">
      <c r="A17" s="4" t="s">
        <v>17</v>
      </c>
      <c r="B17" s="5"/>
      <c r="C17" s="6" t="s">
        <v>2</v>
      </c>
      <c r="D17" s="9">
        <v>718</v>
      </c>
      <c r="E17" s="9">
        <v>622</v>
      </c>
      <c r="F17" s="9">
        <v>704</v>
      </c>
      <c r="G17" s="9">
        <v>690</v>
      </c>
      <c r="H17" s="10">
        <v>618</v>
      </c>
    </row>
    <row r="18" spans="1:8" ht="15.75" x14ac:dyDescent="0.25">
      <c r="A18" s="4" t="s">
        <v>18</v>
      </c>
      <c r="B18" s="5"/>
      <c r="C18" s="6" t="s">
        <v>2</v>
      </c>
      <c r="D18" s="8">
        <f>384+455</f>
        <v>839</v>
      </c>
      <c r="E18" s="8">
        <f>312+463</f>
        <v>775</v>
      </c>
      <c r="F18" s="8">
        <f>322+458</f>
        <v>780</v>
      </c>
      <c r="G18" s="8">
        <f>315+384</f>
        <v>699</v>
      </c>
      <c r="H18" s="8">
        <f>291+355</f>
        <v>646</v>
      </c>
    </row>
    <row r="19" spans="1:8" ht="15.75" x14ac:dyDescent="0.25">
      <c r="A19" s="4" t="s">
        <v>19</v>
      </c>
      <c r="B19" s="5"/>
      <c r="C19" s="6" t="s">
        <v>2</v>
      </c>
      <c r="D19" s="9">
        <v>439</v>
      </c>
      <c r="E19" s="9">
        <v>411</v>
      </c>
      <c r="F19" s="9">
        <v>453</v>
      </c>
      <c r="G19" s="9">
        <v>414</v>
      </c>
      <c r="H19" s="10">
        <v>375</v>
      </c>
    </row>
    <row r="20" spans="1:8" ht="15.75" x14ac:dyDescent="0.25">
      <c r="A20" s="4" t="s">
        <v>20</v>
      </c>
      <c r="B20" s="7"/>
      <c r="C20" s="6" t="s">
        <v>2</v>
      </c>
      <c r="D20" s="9">
        <v>433</v>
      </c>
      <c r="E20" s="9">
        <v>443</v>
      </c>
      <c r="F20" s="9">
        <v>408</v>
      </c>
      <c r="G20" s="9">
        <v>425</v>
      </c>
      <c r="H20" s="10">
        <v>394</v>
      </c>
    </row>
    <row r="21" spans="1:8" ht="15.75" x14ac:dyDescent="0.25">
      <c r="A21" s="4" t="s">
        <v>21</v>
      </c>
      <c r="B21" s="7"/>
      <c r="C21" s="6" t="s">
        <v>2</v>
      </c>
      <c r="D21" s="9">
        <v>564</v>
      </c>
      <c r="E21" s="9">
        <v>544</v>
      </c>
      <c r="F21" s="9">
        <v>453</v>
      </c>
      <c r="G21" s="9">
        <v>471</v>
      </c>
      <c r="H21" s="10">
        <v>445</v>
      </c>
    </row>
    <row r="22" spans="1:8" ht="15.75" x14ac:dyDescent="0.25">
      <c r="A22" s="4" t="s">
        <v>22</v>
      </c>
      <c r="B22" s="7"/>
      <c r="C22" s="6" t="s">
        <v>2</v>
      </c>
      <c r="D22" s="8">
        <f>317+342</f>
        <v>659</v>
      </c>
      <c r="E22" s="8">
        <f>311+360</f>
        <v>671</v>
      </c>
      <c r="F22" s="8">
        <f>267+379</f>
        <v>646</v>
      </c>
      <c r="G22" s="8">
        <f>278+299</f>
        <v>577</v>
      </c>
      <c r="H22" s="8">
        <f>260+288</f>
        <v>548</v>
      </c>
    </row>
    <row r="23" spans="1:8" ht="15.75" x14ac:dyDescent="0.25">
      <c r="A23" s="4" t="s">
        <v>23</v>
      </c>
      <c r="B23" s="7"/>
      <c r="C23" s="6" t="s">
        <v>2</v>
      </c>
      <c r="D23" s="8">
        <f>360+401</f>
        <v>761</v>
      </c>
      <c r="E23" s="8">
        <f>323+351</f>
        <v>674</v>
      </c>
      <c r="F23" s="8">
        <f>273+380</f>
        <v>653</v>
      </c>
      <c r="G23" s="8">
        <f>302+372</f>
        <v>674</v>
      </c>
      <c r="H23" s="8">
        <f>295+340</f>
        <v>635</v>
      </c>
    </row>
    <row r="24" spans="1:8" ht="15.75" x14ac:dyDescent="0.25">
      <c r="A24" s="4" t="s">
        <v>24</v>
      </c>
      <c r="B24" s="7"/>
      <c r="C24" s="6" t="s">
        <v>2</v>
      </c>
      <c r="D24" s="9">
        <v>499</v>
      </c>
      <c r="E24" s="9">
        <v>445</v>
      </c>
      <c r="F24" s="9">
        <v>502</v>
      </c>
      <c r="G24" s="9">
        <v>468</v>
      </c>
      <c r="H24" s="10">
        <v>407</v>
      </c>
    </row>
    <row r="25" spans="1:8" ht="15.75" x14ac:dyDescent="0.25">
      <c r="A25" s="4" t="s">
        <v>25</v>
      </c>
      <c r="B25" s="7"/>
      <c r="C25" s="6" t="s">
        <v>2</v>
      </c>
      <c r="D25" s="9">
        <v>590</v>
      </c>
      <c r="E25" s="9">
        <v>547</v>
      </c>
      <c r="F25" s="9">
        <v>543</v>
      </c>
      <c r="G25" s="9">
        <v>484</v>
      </c>
      <c r="H25" s="10">
        <v>448</v>
      </c>
    </row>
    <row r="26" spans="1:8" ht="15.75" x14ac:dyDescent="0.25">
      <c r="A26" s="4" t="s">
        <v>26</v>
      </c>
      <c r="B26" s="7"/>
      <c r="C26" s="6" t="s">
        <v>2</v>
      </c>
      <c r="D26" s="9">
        <v>530</v>
      </c>
      <c r="E26" s="9">
        <v>479</v>
      </c>
      <c r="F26" s="9">
        <v>395</v>
      </c>
      <c r="G26" s="9">
        <v>387</v>
      </c>
      <c r="H26" s="10">
        <v>322</v>
      </c>
    </row>
    <row r="27" spans="1:8" ht="15.75" x14ac:dyDescent="0.25">
      <c r="A27" s="4" t="s">
        <v>27</v>
      </c>
      <c r="B27" s="7"/>
      <c r="C27" s="6" t="s">
        <v>2</v>
      </c>
      <c r="D27" s="9">
        <v>483</v>
      </c>
      <c r="E27" s="9">
        <v>495</v>
      </c>
      <c r="F27" s="9">
        <v>438</v>
      </c>
      <c r="G27" s="9">
        <v>403</v>
      </c>
      <c r="H27" s="10">
        <v>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2026-01-14T01:30:09Z</dcterms:created>
  <dcterms:modified xsi:type="dcterms:W3CDTF">2026-01-14T01:31:37Z</dcterms:modified>
</cp:coreProperties>
</file>