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H22" i="1"/>
  <c r="G22" i="1"/>
  <c r="F22" i="1"/>
  <c r="E22" i="1"/>
  <c r="D22" i="1"/>
  <c r="H18" i="1"/>
  <c r="G18" i="1"/>
  <c r="F18" i="1"/>
  <c r="E18" i="1"/>
  <c r="D18" i="1"/>
  <c r="H14" i="1"/>
  <c r="G14" i="1"/>
  <c r="F14" i="1"/>
  <c r="E14" i="1"/>
  <c r="D14" i="1"/>
  <c r="H10" i="1"/>
  <c r="G10" i="1"/>
  <c r="F10" i="1"/>
  <c r="E10" i="1"/>
  <c r="D10" i="1"/>
  <c r="H7" i="1"/>
  <c r="G7" i="1"/>
  <c r="F7" i="1"/>
  <c r="E7" i="1"/>
  <c r="D7" i="1"/>
  <c r="H6" i="1"/>
  <c r="G6" i="1"/>
  <c r="F6" i="1"/>
  <c r="E6" i="1"/>
  <c r="D6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<sst xmlns="http://schemas.openxmlformats.org/spreadsheetml/2006/main" count="54" uniqueCount="29">
  <si>
    <t>Satuan</t>
  </si>
  <si>
    <t>Kec. Prambanan</t>
  </si>
  <si>
    <t>Orang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</si>
  <si>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</si>
  <si>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</si>
  <si>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</si>
  <si>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</si>
  <si>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</si>
  <si>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</si>
  <si>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</si>
  <si>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</si>
  <si>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</si>
  <si>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</si>
  <si>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</si>
  <si>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</si>
  <si>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</si>
  <si>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</si>
  <si>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</si>
  <si>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</si>
  <si>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</si>
  <si>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</si>
  <si>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</si>
  <si>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</si>
  <si>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</si>
  <si>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</si>
  <si>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</si>
  <si>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</si>
  <si>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</si>
  <si>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Jumlah Ibu Yang Bersalin Di Fasilitas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</si>
</sst>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28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ht="15.75" x14ac:dyDescent="0.25">
      <c r="A2" s="4" t="s">
        <v>1</v>
      </c>
      <c r="B2" s="5"/>
      <c r="C2" s="6" t="s">
        <v>2</v>
      </c>
      <c r="D2" s="10">
        <f>334+336</f>
        <v>670</v>
      </c>
      <c r="E2" s="10">
        <f>307+351</f>
        <v>658</v>
      </c>
      <c r="F2" s="10">
        <f>259+311</f>
        <v>570</v>
      </c>
      <c r="G2" s="10">
        <f>289+282</f>
        <v>571</v>
      </c>
      <c r="H2" s="10">
        <f>223+265</f>
        <v>488</v>
      </c>
    </row>
    <row r="3" spans="1:8" ht="15.75" x14ac:dyDescent="0.25">
      <c r="A3" s="4" t="s">
        <v>3</v>
      </c>
      <c r="B3" s="5"/>
      <c r="C3" s="6" t="s">
        <v>2</v>
      </c>
      <c r="D3" s="8">
        <v>475</v>
      </c>
      <c r="E3" s="8">
        <v>467</v>
      </c>
      <c r="F3" s="8">
        <v>359</v>
      </c>
      <c r="G3" s="8">
        <v>375</v>
      </c>
      <c r="H3" s="7">
        <v>282</v>
      </c>
    </row>
    <row r="4" spans="1:8" ht="15.75" x14ac:dyDescent="0.25">
      <c r="A4" s="4" t="s">
        <v>4</v>
      </c>
      <c r="B4" s="5"/>
      <c r="C4" s="6" t="s">
        <v>2</v>
      </c>
      <c r="D4" s="8">
        <v>562</v>
      </c>
      <c r="E4" s="8">
        <v>541</v>
      </c>
      <c r="F4" s="8">
        <v>490</v>
      </c>
      <c r="G4" s="8">
        <v>504</v>
      </c>
      <c r="H4" s="7">
        <v>435</v>
      </c>
    </row>
    <row r="5" spans="1:8" ht="15.75" x14ac:dyDescent="0.25">
      <c r="A5" s="4" t="s">
        <v>5</v>
      </c>
      <c r="B5" s="5"/>
      <c r="C5" s="6" t="s">
        <v>2</v>
      </c>
      <c r="D5" s="8">
        <v>812</v>
      </c>
      <c r="E5" s="8">
        <v>773</v>
      </c>
      <c r="F5" s="8">
        <v>673</v>
      </c>
      <c r="G5" s="8">
        <v>604</v>
      </c>
      <c r="H5" s="7">
        <v>556</v>
      </c>
    </row>
    <row r="6" spans="1:8" ht="15.75" x14ac:dyDescent="0.25">
      <c r="A6" s="4" t="s">
        <v>6</v>
      </c>
      <c r="B6" s="5"/>
      <c r="C6" s="6" t="s">
        <v>2</v>
      </c>
      <c r="D6" s="10">
        <f>342+268</f>
        <v>610</v>
      </c>
      <c r="E6" s="10">
        <f>300+269</f>
        <v>569</v>
      </c>
      <c r="F6" s="10">
        <f>260+244</f>
        <v>504</v>
      </c>
      <c r="G6" s="10">
        <f>267+274</f>
        <v>541</v>
      </c>
      <c r="H6" s="10">
        <f>220+226</f>
        <v>446</v>
      </c>
    </row>
    <row r="7" spans="1:8" ht="15.75" x14ac:dyDescent="0.25">
      <c r="A7" s="4" t="s">
        <v>7</v>
      </c>
      <c r="B7" s="5"/>
      <c r="C7" s="6" t="s">
        <v>2</v>
      </c>
      <c r="D7" s="10">
        <f>495+516</f>
        <v>1011</v>
      </c>
      <c r="E7" s="10">
        <f>450+453</f>
        <v>903</v>
      </c>
      <c r="F7" s="10">
        <f>404+458</f>
        <v>862</v>
      </c>
      <c r="G7" s="10">
        <f>422+423</f>
        <v>845</v>
      </c>
      <c r="H7" s="10">
        <f>346+374</f>
        <v>720</v>
      </c>
    </row>
    <row r="8" spans="1:8" ht="15.75" x14ac:dyDescent="0.25">
      <c r="A8" s="4" t="s">
        <v>8</v>
      </c>
      <c r="B8" s="5"/>
      <c r="C8" s="6" t="s">
        <v>2</v>
      </c>
      <c r="D8" s="8">
        <v>490</v>
      </c>
      <c r="E8" s="8">
        <v>479</v>
      </c>
      <c r="F8" s="8">
        <v>411</v>
      </c>
      <c r="G8" s="8">
        <v>380</v>
      </c>
      <c r="H8" s="7">
        <v>336</v>
      </c>
    </row>
    <row r="9" spans="1:8" ht="15.75" x14ac:dyDescent="0.25">
      <c r="A9" s="4" t="s">
        <v>9</v>
      </c>
      <c r="B9" s="5"/>
      <c r="C9" s="6" t="s">
        <v>2</v>
      </c>
      <c r="D9" s="8">
        <v>255</v>
      </c>
      <c r="E9" s="8">
        <v>219</v>
      </c>
      <c r="F9" s="8">
        <v>225</v>
      </c>
      <c r="G9" s="8">
        <v>179</v>
      </c>
      <c r="H9" s="7">
        <v>183</v>
      </c>
    </row>
    <row r="10" spans="1:8" ht="15.75" x14ac:dyDescent="0.25">
      <c r="A10" s="4" t="s">
        <v>10</v>
      </c>
      <c r="B10" s="5"/>
      <c r="C10" s="6" t="s">
        <v>2</v>
      </c>
      <c r="D10" s="10">
        <f>350+366</f>
        <v>716</v>
      </c>
      <c r="E10" s="10">
        <f>310+361</f>
        <v>671</v>
      </c>
      <c r="F10" s="10">
        <f>269+363</f>
        <v>632</v>
      </c>
      <c r="G10" s="10">
        <f>260+346</f>
        <v>606</v>
      </c>
      <c r="H10" s="10">
        <f>237+296</f>
        <v>533</v>
      </c>
    </row>
    <row r="11" spans="1:8" ht="15.75" x14ac:dyDescent="0.25">
      <c r="A11" s="4" t="s">
        <v>11</v>
      </c>
      <c r="B11" s="5"/>
      <c r="C11" s="6" t="s">
        <v>2</v>
      </c>
      <c r="D11" s="8">
        <v>533</v>
      </c>
      <c r="E11" s="8">
        <v>476</v>
      </c>
      <c r="F11" s="8">
        <v>432</v>
      </c>
      <c r="G11" s="8">
        <v>459</v>
      </c>
      <c r="H11" s="7">
        <v>382</v>
      </c>
    </row>
    <row r="12" spans="1:8" ht="15.75" x14ac:dyDescent="0.25">
      <c r="A12" s="4" t="s">
        <v>12</v>
      </c>
      <c r="B12" s="5"/>
      <c r="C12" s="6" t="s">
        <v>2</v>
      </c>
      <c r="D12" s="8">
        <v>459</v>
      </c>
      <c r="E12" s="8">
        <v>460</v>
      </c>
      <c r="F12" s="8">
        <v>387</v>
      </c>
      <c r="G12" s="8">
        <v>396</v>
      </c>
      <c r="H12" s="7">
        <v>356</v>
      </c>
    </row>
    <row r="13" spans="1:8" ht="15.75" x14ac:dyDescent="0.25">
      <c r="A13" s="4" t="s">
        <v>13</v>
      </c>
      <c r="B13" s="5"/>
      <c r="C13" s="6" t="s">
        <v>2</v>
      </c>
      <c r="D13" s="8">
        <v>506</v>
      </c>
      <c r="E13" s="8">
        <v>580</v>
      </c>
      <c r="F13" s="8">
        <v>489</v>
      </c>
      <c r="G13" s="8">
        <v>425</v>
      </c>
      <c r="H13" s="7">
        <v>391</v>
      </c>
    </row>
    <row r="14" spans="1:8" ht="15.75" x14ac:dyDescent="0.25">
      <c r="A14" s="4" t="s">
        <v>14</v>
      </c>
      <c r="B14" s="5"/>
      <c r="C14" s="6" t="s">
        <v>2</v>
      </c>
      <c r="D14" s="10">
        <f>435+379</f>
        <v>814</v>
      </c>
      <c r="E14" s="10">
        <f>374+343</f>
        <v>717</v>
      </c>
      <c r="F14" s="10">
        <f>364+297</f>
        <v>661</v>
      </c>
      <c r="G14" s="10">
        <f>386+317</f>
        <v>703</v>
      </c>
      <c r="H14" s="10">
        <f>276+264</f>
        <v>540</v>
      </c>
    </row>
    <row r="15" spans="1:8" ht="15.75" x14ac:dyDescent="0.25">
      <c r="A15" s="4" t="s">
        <v>15</v>
      </c>
      <c r="B15" s="5"/>
      <c r="C15" s="6" t="s">
        <v>2</v>
      </c>
      <c r="D15" s="8">
        <v>564</v>
      </c>
      <c r="E15" s="8">
        <v>526</v>
      </c>
      <c r="F15" s="8">
        <v>509</v>
      </c>
      <c r="G15" s="8">
        <v>458</v>
      </c>
      <c r="H15" s="7">
        <v>410</v>
      </c>
    </row>
    <row r="16" spans="1:8" ht="15.75" x14ac:dyDescent="0.25">
      <c r="A16" s="4" t="s">
        <v>16</v>
      </c>
      <c r="B16" s="5"/>
      <c r="C16" s="6" t="s">
        <v>2</v>
      </c>
      <c r="D16" s="8">
        <v>456</v>
      </c>
      <c r="E16" s="8">
        <v>476</v>
      </c>
      <c r="F16" s="8">
        <v>400</v>
      </c>
      <c r="G16" s="8">
        <v>398</v>
      </c>
      <c r="H16" s="7">
        <v>355</v>
      </c>
    </row>
    <row r="17" spans="1:8" ht="15.75" x14ac:dyDescent="0.25">
      <c r="A17" s="4" t="s">
        <v>17</v>
      </c>
      <c r="B17" s="5"/>
      <c r="C17" s="6" t="s">
        <v>2</v>
      </c>
      <c r="D17" s="8">
        <v>701</v>
      </c>
      <c r="E17" s="8">
        <v>676</v>
      </c>
      <c r="F17" s="8">
        <v>664</v>
      </c>
      <c r="G17" s="8">
        <v>637</v>
      </c>
      <c r="H17" s="7">
        <v>580</v>
      </c>
    </row>
    <row r="18" spans="1:8" ht="15.75" x14ac:dyDescent="0.25">
      <c r="A18" s="4" t="s">
        <v>18</v>
      </c>
      <c r="B18" s="5"/>
      <c r="C18" s="6" t="s">
        <v>2</v>
      </c>
      <c r="D18" s="10">
        <f>314+438</f>
        <v>752</v>
      </c>
      <c r="E18" s="10">
        <f>325+459</f>
        <v>784</v>
      </c>
      <c r="F18" s="10">
        <f>265+417</f>
        <v>682</v>
      </c>
      <c r="G18" s="10">
        <f>267+375</f>
        <v>642</v>
      </c>
      <c r="H18" s="10">
        <f>245+346</f>
        <v>591</v>
      </c>
    </row>
    <row r="19" spans="1:8" ht="15.75" x14ac:dyDescent="0.25">
      <c r="A19" s="4" t="s">
        <v>19</v>
      </c>
      <c r="B19" s="5"/>
      <c r="C19" s="6" t="s">
        <v>2</v>
      </c>
      <c r="D19" s="8">
        <v>484</v>
      </c>
      <c r="E19" s="8">
        <v>409</v>
      </c>
      <c r="F19" s="8">
        <v>436</v>
      </c>
      <c r="G19" s="8">
        <v>399</v>
      </c>
      <c r="H19" s="7">
        <v>343</v>
      </c>
    </row>
    <row r="20" spans="1:8" ht="15.75" x14ac:dyDescent="0.25">
      <c r="A20" s="4" t="s">
        <v>20</v>
      </c>
      <c r="B20" s="9"/>
      <c r="C20" s="6" t="s">
        <v>2</v>
      </c>
      <c r="D20" s="8">
        <v>492</v>
      </c>
      <c r="E20" s="8">
        <v>394</v>
      </c>
      <c r="F20" s="8">
        <v>395</v>
      </c>
      <c r="G20" s="8">
        <v>374</v>
      </c>
      <c r="H20" s="7">
        <v>343</v>
      </c>
    </row>
    <row r="21" spans="1:8" ht="15.75" x14ac:dyDescent="0.25">
      <c r="A21" s="4" t="s">
        <v>21</v>
      </c>
      <c r="B21" s="9"/>
      <c r="C21" s="6" t="s">
        <v>2</v>
      </c>
      <c r="D21" s="8">
        <v>586</v>
      </c>
      <c r="E21" s="8">
        <v>495</v>
      </c>
      <c r="F21" s="8">
        <v>467</v>
      </c>
      <c r="G21" s="8">
        <v>454</v>
      </c>
      <c r="H21" s="7">
        <v>448</v>
      </c>
    </row>
    <row r="22" spans="1:8" ht="15.75" x14ac:dyDescent="0.25">
      <c r="A22" s="4" t="s">
        <v>22</v>
      </c>
      <c r="B22" s="9"/>
      <c r="C22" s="6" t="s">
        <v>2</v>
      </c>
      <c r="D22" s="10">
        <f>327+373</f>
        <v>700</v>
      </c>
      <c r="E22" s="10">
        <f>317+360</f>
        <v>677</v>
      </c>
      <c r="F22" s="10">
        <f>253+298</f>
        <v>551</v>
      </c>
      <c r="G22" s="10">
        <f>269+289</f>
        <v>558</v>
      </c>
      <c r="H22" s="10">
        <f>208+276</f>
        <v>484</v>
      </c>
    </row>
    <row r="23" spans="1:8" ht="15.75" x14ac:dyDescent="0.25">
      <c r="A23" s="4" t="s">
        <v>23</v>
      </c>
      <c r="B23" s="9"/>
      <c r="C23" s="6" t="s">
        <v>2</v>
      </c>
      <c r="D23" s="10">
        <f>364+435</f>
        <v>799</v>
      </c>
      <c r="E23" s="10">
        <f>339+395</f>
        <v>734</v>
      </c>
      <c r="F23" s="10">
        <f>278+386</f>
        <v>664</v>
      </c>
      <c r="G23" s="10">
        <f>312+378</f>
        <v>690</v>
      </c>
      <c r="H23" s="10">
        <f>269+351</f>
        <v>620</v>
      </c>
    </row>
    <row r="24" spans="1:8" ht="15.75" x14ac:dyDescent="0.25">
      <c r="A24" s="4" t="s">
        <v>24</v>
      </c>
      <c r="B24" s="9"/>
      <c r="C24" s="6" t="s">
        <v>2</v>
      </c>
      <c r="D24" s="8">
        <v>590</v>
      </c>
      <c r="E24" s="8">
        <v>490</v>
      </c>
      <c r="F24" s="8">
        <v>466</v>
      </c>
      <c r="G24" s="8">
        <v>409</v>
      </c>
      <c r="H24" s="7">
        <v>414</v>
      </c>
    </row>
    <row r="25" spans="1:8" ht="15.75" x14ac:dyDescent="0.25">
      <c r="A25" s="4" t="s">
        <v>25</v>
      </c>
      <c r="B25" s="9"/>
      <c r="C25" s="6" t="s">
        <v>2</v>
      </c>
      <c r="D25" s="8">
        <v>590</v>
      </c>
      <c r="E25" s="8">
        <v>554</v>
      </c>
      <c r="F25" s="8">
        <v>491</v>
      </c>
      <c r="G25" s="8">
        <v>474</v>
      </c>
      <c r="H25" s="7">
        <v>430</v>
      </c>
    </row>
    <row r="26" spans="1:8" ht="15.75" x14ac:dyDescent="0.25">
      <c r="A26" s="4" t="s">
        <v>26</v>
      </c>
      <c r="B26" s="9"/>
      <c r="C26" s="6" t="s">
        <v>2</v>
      </c>
      <c r="D26" s="8">
        <v>551</v>
      </c>
      <c r="E26" s="8">
        <v>467</v>
      </c>
      <c r="F26" s="8">
        <v>401</v>
      </c>
      <c r="G26" s="8">
        <v>346</v>
      </c>
      <c r="H26" s="7">
        <v>278</v>
      </c>
    </row>
    <row r="27" spans="1:8" ht="15.75" x14ac:dyDescent="0.25">
      <c r="A27" s="4" t="s">
        <v>27</v>
      </c>
      <c r="B27" s="9"/>
      <c r="C27" s="6" t="s">
        <v>2</v>
      </c>
      <c r="D27" s="8">
        <v>525</v>
      </c>
      <c r="E27" s="8">
        <v>517</v>
      </c>
      <c r="F27" s="8">
        <v>452</v>
      </c>
      <c r="G27" s="8">
        <v>415</v>
      </c>
      <c r="H27" s="7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2026-01-13T08:42:49Z</dcterms:created>
  <dcterms:modified xsi:type="dcterms:W3CDTF">2026-01-13T08:43:55Z</dcterms:modified>
</cp:coreProperties>
</file>