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H22" i="1"/>
  <c r="G22" i="1"/>
  <c r="F22" i="1"/>
  <c r="E22" i="1"/>
  <c r="D22" i="1"/>
  <c r="H18" i="1"/>
  <c r="G18" i="1"/>
  <c r="F18" i="1"/>
  <c r="E18" i="1"/>
  <c r="D18" i="1"/>
  <c r="H14" i="1"/>
  <c r="G14" i="1"/>
  <c r="F14" i="1"/>
  <c r="E14" i="1"/>
  <c r="D14" i="1"/>
  <c r="H10" i="1"/>
  <c r="G10" i="1"/>
  <c r="F10" i="1"/>
  <c r="E10" i="1"/>
  <c r="D10" i="1"/>
  <c r="H7" i="1"/>
  <c r="G7" i="1"/>
  <c r="F7" i="1"/>
  <c r="E7" i="1"/>
  <c r="D7" i="1"/>
  <c r="H6" i="1"/>
  <c r="G6" i="1"/>
  <c r="F6" i="1"/>
  <c r="E6" i="1"/>
  <c r="D6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<sst xmlns="http://schemas.openxmlformats.org/spreadsheetml/2006/main" count="54" uniqueCount="29">
  <si>
    <t>Satuan</t>
  </si>
  <si>
    <t>Kec. Prambanan</t>
  </si>
  <si>
    <t>Kasus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</si>
  <si>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</si>
  <si>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</si>
  <si>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</si>
  <si>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</si>
  <si>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</si>
  <si>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</si>
  <si>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</si>
  <si>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</si>
  <si>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</si>
  <si>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</si>
  <si>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</si>
  <si>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</si>
  <si>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</si>
  <si>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</si>
  <si>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</si>
  <si>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</si>
  <si>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</si>
  <si>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</si>
  <si>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</si>
  <si>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</si>
  <si>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</si>
  <si>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</si>
  <si>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</si>
  <si>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</si>
  <si>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</si>
  <si>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Diare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</si>
</sst>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5" x14ac:dyDescent="0.25"/>
  <cols>
    <col min="1" max="1" width="63.85546875" customWidth="1"/>
    <col min="2" max="2" width="0" hidden="1" customWidth="1"/>
    <col min="3" max="3" width="21" customWidth="1"/>
    <col min="4" max="4" width="17.5703125" customWidth="1"/>
    <col min="5" max="6" width="15.5703125" customWidth="1"/>
    <col min="7" max="7" width="15.28515625" customWidth="1"/>
    <col min="8" max="8" width="13.42578125" customWidth="1"/>
  </cols>
  <sheetData>
    <row r="1" spans="1:8" x14ac:dyDescent="0.25">
      <c r="A1" s="1" t="s">
        <v>28</v>
      </c>
      <c r="B1" s="2"/>
      <c r="C1" s="3" t="s">
        <v>0</v>
      </c>
      <c r="D1" s="3">
        <v>2020</v>
      </c>
      <c r="E1" s="3">
        <v>2021</v>
      </c>
      <c r="F1" s="3">
        <v>2022</v>
      </c>
      <c r="G1" s="3">
        <v>2023</v>
      </c>
      <c r="H1" s="3">
        <v>2024</v>
      </c>
    </row>
    <row r="2" spans="1:8" ht="15.75" x14ac:dyDescent="0.25">
      <c r="A2" s="6" t="s">
        <v>1</v>
      </c>
      <c r="B2" s="4"/>
      <c r="C2" s="5" t="s">
        <v>2</v>
      </c>
      <c r="D2" s="7">
        <f>338+1314</f>
        <v>1652</v>
      </c>
      <c r="E2" s="7">
        <f>216+416</f>
        <v>632</v>
      </c>
      <c r="F2" s="7">
        <f>350+107</f>
        <v>457</v>
      </c>
      <c r="G2" s="7">
        <f t="shared" ref="G2:H2" si="0">296+260</f>
        <v>556</v>
      </c>
      <c r="H2" s="7">
        <f t="shared" si="0"/>
        <v>556</v>
      </c>
    </row>
    <row r="3" spans="1:8" ht="15.75" x14ac:dyDescent="0.25">
      <c r="A3" s="6" t="s">
        <v>3</v>
      </c>
      <c r="B3" s="8"/>
      <c r="C3" s="5" t="s">
        <v>2</v>
      </c>
      <c r="D3" s="9">
        <v>588</v>
      </c>
      <c r="E3" s="9">
        <v>550</v>
      </c>
      <c r="F3" s="10">
        <v>912</v>
      </c>
      <c r="G3" s="11">
        <v>946</v>
      </c>
      <c r="H3" s="11">
        <v>946</v>
      </c>
    </row>
    <row r="4" spans="1:8" ht="15.75" x14ac:dyDescent="0.25">
      <c r="A4" s="6" t="s">
        <v>4</v>
      </c>
      <c r="B4" s="4"/>
      <c r="C4" s="5" t="s">
        <v>2</v>
      </c>
      <c r="D4" s="9">
        <v>201</v>
      </c>
      <c r="E4" s="9">
        <v>248</v>
      </c>
      <c r="F4" s="10">
        <v>502</v>
      </c>
      <c r="G4" s="11">
        <v>503</v>
      </c>
      <c r="H4" s="11">
        <v>503</v>
      </c>
    </row>
    <row r="5" spans="1:8" ht="15.75" x14ac:dyDescent="0.25">
      <c r="A5" s="6" t="s">
        <v>5</v>
      </c>
      <c r="B5" s="4"/>
      <c r="C5" s="5" t="s">
        <v>2</v>
      </c>
      <c r="D5" s="9">
        <v>422</v>
      </c>
      <c r="E5" s="9">
        <v>184</v>
      </c>
      <c r="F5" s="10">
        <v>424</v>
      </c>
      <c r="G5" s="11">
        <v>434</v>
      </c>
      <c r="H5" s="11">
        <v>434</v>
      </c>
    </row>
    <row r="6" spans="1:8" ht="15.75" x14ac:dyDescent="0.25">
      <c r="A6" s="6" t="s">
        <v>6</v>
      </c>
      <c r="B6" s="4"/>
      <c r="C6" s="5" t="s">
        <v>2</v>
      </c>
      <c r="D6" s="7">
        <f>374+156</f>
        <v>530</v>
      </c>
      <c r="E6" s="7">
        <f>179+148</f>
        <v>327</v>
      </c>
      <c r="F6" s="7">
        <f>265+215</f>
        <v>480</v>
      </c>
      <c r="G6" s="7">
        <f t="shared" ref="G6:H6" si="1">497+425</f>
        <v>922</v>
      </c>
      <c r="H6" s="7">
        <f t="shared" si="1"/>
        <v>922</v>
      </c>
    </row>
    <row r="7" spans="1:8" ht="15.75" x14ac:dyDescent="0.25">
      <c r="A7" s="6" t="s">
        <v>7</v>
      </c>
      <c r="B7" s="4"/>
      <c r="C7" s="5" t="s">
        <v>2</v>
      </c>
      <c r="D7" s="7">
        <f>255+650</f>
        <v>905</v>
      </c>
      <c r="E7" s="7">
        <f>227+415</f>
        <v>642</v>
      </c>
      <c r="F7" s="7">
        <f>386+473</f>
        <v>859</v>
      </c>
      <c r="G7" s="7">
        <f t="shared" ref="G7:H7" si="2">594+1135</f>
        <v>1729</v>
      </c>
      <c r="H7" s="7">
        <f t="shared" si="2"/>
        <v>1729</v>
      </c>
    </row>
    <row r="8" spans="1:8" ht="15.75" x14ac:dyDescent="0.25">
      <c r="A8" s="6" t="s">
        <v>8</v>
      </c>
      <c r="B8" s="4"/>
      <c r="C8" s="5" t="s">
        <v>2</v>
      </c>
      <c r="D8" s="9">
        <v>255</v>
      </c>
      <c r="E8" s="9">
        <v>390</v>
      </c>
      <c r="F8" s="9">
        <v>615</v>
      </c>
      <c r="G8" s="11">
        <v>635</v>
      </c>
      <c r="H8" s="11">
        <v>635</v>
      </c>
    </row>
    <row r="9" spans="1:8" ht="15.75" x14ac:dyDescent="0.25">
      <c r="A9" s="6" t="s">
        <v>9</v>
      </c>
      <c r="B9" s="4"/>
      <c r="C9" s="5" t="s">
        <v>2</v>
      </c>
      <c r="D9" s="9">
        <v>548</v>
      </c>
      <c r="E9" s="9">
        <v>276</v>
      </c>
      <c r="F9" s="9">
        <v>208</v>
      </c>
      <c r="G9" s="11">
        <v>332</v>
      </c>
      <c r="H9" s="11">
        <v>332</v>
      </c>
    </row>
    <row r="10" spans="1:8" ht="15.75" x14ac:dyDescent="0.25">
      <c r="A10" s="6" t="s">
        <v>10</v>
      </c>
      <c r="B10" s="4"/>
      <c r="C10" s="5" t="s">
        <v>2</v>
      </c>
      <c r="D10" s="7">
        <f>516+210</f>
        <v>726</v>
      </c>
      <c r="E10" s="7">
        <f>235+141</f>
        <v>376</v>
      </c>
      <c r="F10" s="7">
        <f>521+196</f>
        <v>717</v>
      </c>
      <c r="G10" s="7">
        <f t="shared" ref="G10:H10" si="3">801+199</f>
        <v>1000</v>
      </c>
      <c r="H10" s="7">
        <f t="shared" si="3"/>
        <v>1000</v>
      </c>
    </row>
    <row r="11" spans="1:8" ht="15.75" x14ac:dyDescent="0.25">
      <c r="A11" s="6" t="s">
        <v>11</v>
      </c>
      <c r="B11" s="4"/>
      <c r="C11" s="5" t="s">
        <v>2</v>
      </c>
      <c r="D11" s="9">
        <v>1.0660000000000001</v>
      </c>
      <c r="E11" s="9">
        <v>465</v>
      </c>
      <c r="F11" s="9">
        <v>527</v>
      </c>
      <c r="G11" s="11">
        <v>618</v>
      </c>
      <c r="H11" s="11">
        <v>618</v>
      </c>
    </row>
    <row r="12" spans="1:8" ht="15.75" x14ac:dyDescent="0.25">
      <c r="A12" s="6" t="s">
        <v>12</v>
      </c>
      <c r="B12" s="4"/>
      <c r="C12" s="5" t="s">
        <v>2</v>
      </c>
      <c r="D12" s="9">
        <v>239</v>
      </c>
      <c r="E12" s="9">
        <v>218</v>
      </c>
      <c r="F12" s="9">
        <v>228</v>
      </c>
      <c r="G12" s="11">
        <v>212</v>
      </c>
      <c r="H12" s="11">
        <v>212</v>
      </c>
    </row>
    <row r="13" spans="1:8" ht="15.75" x14ac:dyDescent="0.25">
      <c r="A13" s="6" t="s">
        <v>13</v>
      </c>
      <c r="B13" s="4"/>
      <c r="C13" s="5" t="s">
        <v>2</v>
      </c>
      <c r="D13" s="9">
        <v>687</v>
      </c>
      <c r="E13" s="9">
        <v>46</v>
      </c>
      <c r="F13" s="9">
        <v>82</v>
      </c>
      <c r="G13" s="11">
        <v>685</v>
      </c>
      <c r="H13" s="11">
        <v>685</v>
      </c>
    </row>
    <row r="14" spans="1:8" ht="15.75" x14ac:dyDescent="0.25">
      <c r="A14" s="6" t="s">
        <v>14</v>
      </c>
      <c r="B14" s="4"/>
      <c r="C14" s="5" t="s">
        <v>2</v>
      </c>
      <c r="D14" s="7">
        <f>424+379</f>
        <v>803</v>
      </c>
      <c r="E14" s="7">
        <f>0+3</f>
        <v>3</v>
      </c>
      <c r="F14" s="7">
        <f>689+341</f>
        <v>1030</v>
      </c>
      <c r="G14" s="7">
        <f t="shared" ref="G14:H14" si="4">802+600</f>
        <v>1402</v>
      </c>
      <c r="H14" s="7">
        <f t="shared" si="4"/>
        <v>1402</v>
      </c>
    </row>
    <row r="15" spans="1:8" ht="15.75" x14ac:dyDescent="0.25">
      <c r="A15" s="6" t="s">
        <v>15</v>
      </c>
      <c r="B15" s="4"/>
      <c r="C15" s="5" t="s">
        <v>2</v>
      </c>
      <c r="D15" s="9">
        <v>285</v>
      </c>
      <c r="E15" s="9">
        <v>229</v>
      </c>
      <c r="F15" s="9">
        <v>324</v>
      </c>
      <c r="G15" s="11">
        <v>608</v>
      </c>
      <c r="H15" s="11">
        <v>608</v>
      </c>
    </row>
    <row r="16" spans="1:8" ht="15.75" x14ac:dyDescent="0.25">
      <c r="A16" s="6" t="s">
        <v>16</v>
      </c>
      <c r="B16" s="4"/>
      <c r="C16" s="5" t="s">
        <v>2</v>
      </c>
      <c r="D16" s="9">
        <v>793</v>
      </c>
      <c r="E16" s="9">
        <v>515</v>
      </c>
      <c r="F16" s="9">
        <v>895</v>
      </c>
      <c r="G16" s="11">
        <v>1.2949999999999999</v>
      </c>
      <c r="H16" s="11">
        <v>1.2949999999999999</v>
      </c>
    </row>
    <row r="17" spans="1:8" ht="15.75" x14ac:dyDescent="0.25">
      <c r="A17" s="6" t="s">
        <v>17</v>
      </c>
      <c r="B17" s="4"/>
      <c r="C17" s="5" t="s">
        <v>2</v>
      </c>
      <c r="D17" s="9">
        <v>218</v>
      </c>
      <c r="E17" s="9">
        <v>142</v>
      </c>
      <c r="F17" s="9">
        <v>296</v>
      </c>
      <c r="G17" s="11">
        <v>481</v>
      </c>
      <c r="H17" s="11">
        <v>481</v>
      </c>
    </row>
    <row r="18" spans="1:8" ht="15.75" x14ac:dyDescent="0.25">
      <c r="A18" s="6" t="s">
        <v>18</v>
      </c>
      <c r="B18" s="4"/>
      <c r="C18" s="5" t="s">
        <v>2</v>
      </c>
      <c r="D18" s="7">
        <f>353+204</f>
        <v>557</v>
      </c>
      <c r="E18" s="7">
        <f>210+141</f>
        <v>351</v>
      </c>
      <c r="F18" s="7">
        <f>93+216</f>
        <v>309</v>
      </c>
      <c r="G18" s="7">
        <f t="shared" ref="G18:H18" si="5">496+345</f>
        <v>841</v>
      </c>
      <c r="H18" s="7">
        <f t="shared" si="5"/>
        <v>841</v>
      </c>
    </row>
    <row r="19" spans="1:8" ht="15.75" x14ac:dyDescent="0.25">
      <c r="A19" s="6" t="s">
        <v>19</v>
      </c>
      <c r="B19" s="4"/>
      <c r="C19" s="5" t="s">
        <v>2</v>
      </c>
      <c r="D19" s="9">
        <v>464</v>
      </c>
      <c r="E19" s="9">
        <v>299</v>
      </c>
      <c r="F19" s="9">
        <v>513</v>
      </c>
      <c r="G19" s="11">
        <v>1.7390000000000001</v>
      </c>
      <c r="H19" s="11">
        <v>1.7390000000000001</v>
      </c>
    </row>
    <row r="20" spans="1:8" ht="15.75" x14ac:dyDescent="0.25">
      <c r="A20" s="6" t="s">
        <v>20</v>
      </c>
      <c r="B20" s="4"/>
      <c r="C20" s="5" t="s">
        <v>2</v>
      </c>
      <c r="D20" s="9">
        <v>596</v>
      </c>
      <c r="E20" s="9">
        <v>300</v>
      </c>
      <c r="F20" s="9">
        <v>267</v>
      </c>
      <c r="G20" s="11">
        <v>639</v>
      </c>
      <c r="H20" s="11">
        <v>639</v>
      </c>
    </row>
    <row r="21" spans="1:8" ht="15.75" x14ac:dyDescent="0.25">
      <c r="A21" s="6" t="s">
        <v>21</v>
      </c>
      <c r="B21" s="4"/>
      <c r="C21" s="5" t="s">
        <v>2</v>
      </c>
      <c r="D21" s="9">
        <v>404</v>
      </c>
      <c r="E21" s="9">
        <v>89</v>
      </c>
      <c r="F21" s="9">
        <v>438</v>
      </c>
      <c r="G21" s="11">
        <v>564</v>
      </c>
      <c r="H21" s="11">
        <v>564</v>
      </c>
    </row>
    <row r="22" spans="1:8" ht="15.75" x14ac:dyDescent="0.25">
      <c r="A22" s="6" t="s">
        <v>22</v>
      </c>
      <c r="B22" s="4"/>
      <c r="C22" s="5" t="s">
        <v>2</v>
      </c>
      <c r="D22" s="7">
        <f>140+307</f>
        <v>447</v>
      </c>
      <c r="E22" s="7">
        <f>137+126</f>
        <v>263</v>
      </c>
      <c r="F22" s="7">
        <f>219+307</f>
        <v>526</v>
      </c>
      <c r="G22" s="7">
        <f t="shared" ref="G22:H22" si="6">395+461</f>
        <v>856</v>
      </c>
      <c r="H22" s="7">
        <f t="shared" si="6"/>
        <v>856</v>
      </c>
    </row>
    <row r="23" spans="1:8" ht="15.75" x14ac:dyDescent="0.25">
      <c r="A23" s="6" t="s">
        <v>23</v>
      </c>
      <c r="B23" s="4"/>
      <c r="C23" s="5" t="s">
        <v>2</v>
      </c>
      <c r="D23" s="7">
        <f>445+323</f>
        <v>768</v>
      </c>
      <c r="E23" s="7">
        <f>210+45</f>
        <v>255</v>
      </c>
      <c r="F23" s="7">
        <f>319+141</f>
        <v>460</v>
      </c>
      <c r="G23" s="7">
        <f t="shared" ref="G23:H23" si="7">514+227</f>
        <v>741</v>
      </c>
      <c r="H23" s="7">
        <f t="shared" si="7"/>
        <v>741</v>
      </c>
    </row>
    <row r="24" spans="1:8" ht="15.75" x14ac:dyDescent="0.25">
      <c r="A24" s="6" t="s">
        <v>24</v>
      </c>
      <c r="B24" s="4"/>
      <c r="C24" s="5" t="s">
        <v>2</v>
      </c>
      <c r="D24" s="9">
        <v>472</v>
      </c>
      <c r="E24" s="9">
        <v>316</v>
      </c>
      <c r="F24" s="9">
        <v>584</v>
      </c>
      <c r="G24" s="11">
        <v>839</v>
      </c>
      <c r="H24" s="11">
        <v>839</v>
      </c>
    </row>
    <row r="25" spans="1:8" ht="15.75" x14ac:dyDescent="0.25">
      <c r="A25" s="6" t="s">
        <v>25</v>
      </c>
      <c r="B25" s="4"/>
      <c r="C25" s="5" t="s">
        <v>2</v>
      </c>
      <c r="D25" s="9">
        <v>701</v>
      </c>
      <c r="E25" s="9">
        <v>407</v>
      </c>
      <c r="F25" s="9">
        <v>585</v>
      </c>
      <c r="G25" s="11">
        <v>1.5429999999999999</v>
      </c>
      <c r="H25" s="11">
        <v>1.5429999999999999</v>
      </c>
    </row>
    <row r="26" spans="1:8" ht="15.75" x14ac:dyDescent="0.25">
      <c r="A26" s="6" t="s">
        <v>26</v>
      </c>
      <c r="B26" s="4"/>
      <c r="C26" s="5" t="s">
        <v>2</v>
      </c>
      <c r="D26" s="9">
        <v>159</v>
      </c>
      <c r="E26" s="9">
        <v>8</v>
      </c>
      <c r="F26" s="9">
        <v>147</v>
      </c>
      <c r="G26" s="11">
        <v>393</v>
      </c>
      <c r="H26" s="11">
        <v>393</v>
      </c>
    </row>
    <row r="27" spans="1:8" ht="15.75" x14ac:dyDescent="0.25">
      <c r="A27" s="6" t="s">
        <v>27</v>
      </c>
      <c r="B27" s="4"/>
      <c r="C27" s="5" t="s">
        <v>2</v>
      </c>
      <c r="D27" s="9">
        <v>471</v>
      </c>
      <c r="E27" s="9">
        <v>180</v>
      </c>
      <c r="F27" s="9">
        <v>271</v>
      </c>
      <c r="G27" s="11">
        <v>410</v>
      </c>
      <c r="H27" s="11">
        <v>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2026-01-13T07:38:36Z</dcterms:created>
  <dcterms:modified xsi:type="dcterms:W3CDTF">2026-01-13T07:39:55Z</dcterms:modified>
</cp:coreProperties>
</file>