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8" i="1" l="1"/>
  <c r="U48" i="1"/>
  <c r="S48" i="1"/>
  <c r="O48" i="1"/>
  <c r="P48" i="1" s="1"/>
  <c r="N48" i="1"/>
  <c r="M48" i="1"/>
  <c r="I48" i="1"/>
  <c r="J48" i="1" s="1"/>
  <c r="G48" i="1"/>
  <c r="H48" i="1" s="1"/>
  <c r="E48" i="1"/>
  <c r="D48" i="1"/>
  <c r="T48" i="1" s="1"/>
  <c r="W45" i="1"/>
  <c r="X45" i="1" s="1"/>
  <c r="V45" i="1"/>
  <c r="T45" i="1"/>
  <c r="Q45" i="1"/>
  <c r="P45" i="1"/>
  <c r="N45" i="1"/>
  <c r="K45" i="1"/>
  <c r="L45" i="1" s="1"/>
  <c r="J45" i="1"/>
  <c r="H45" i="1"/>
  <c r="F45" i="1"/>
  <c r="R45" i="1" s="1"/>
  <c r="C45" i="1"/>
  <c r="B45" i="1"/>
  <c r="X44" i="1"/>
  <c r="W44" i="1"/>
  <c r="V44" i="1"/>
  <c r="T44" i="1"/>
  <c r="Q44" i="1"/>
  <c r="R44" i="1" s="1"/>
  <c r="P44" i="1"/>
  <c r="N44" i="1"/>
  <c r="L44" i="1"/>
  <c r="K44" i="1"/>
  <c r="J44" i="1"/>
  <c r="H44" i="1"/>
  <c r="F44" i="1"/>
  <c r="C44" i="1"/>
  <c r="B44" i="1"/>
  <c r="W43" i="1"/>
  <c r="V43" i="1"/>
  <c r="T43" i="1"/>
  <c r="Q43" i="1"/>
  <c r="P43" i="1"/>
  <c r="N43" i="1"/>
  <c r="K43" i="1"/>
  <c r="J43" i="1"/>
  <c r="H43" i="1"/>
  <c r="F43" i="1"/>
  <c r="R43" i="1" s="1"/>
  <c r="C43" i="1"/>
  <c r="B43" i="1"/>
  <c r="X42" i="1"/>
  <c r="W42" i="1"/>
  <c r="V42" i="1"/>
  <c r="T42" i="1"/>
  <c r="Q42" i="1"/>
  <c r="R42" i="1" s="1"/>
  <c r="P42" i="1"/>
  <c r="N42" i="1"/>
  <c r="L42" i="1"/>
  <c r="K42" i="1"/>
  <c r="J42" i="1"/>
  <c r="H42" i="1"/>
  <c r="F42" i="1"/>
  <c r="C42" i="1"/>
  <c r="B42" i="1"/>
  <c r="W41" i="1"/>
  <c r="X41" i="1" s="1"/>
  <c r="V41" i="1"/>
  <c r="T41" i="1"/>
  <c r="Q41" i="1"/>
  <c r="P41" i="1"/>
  <c r="N41" i="1"/>
  <c r="K41" i="1"/>
  <c r="L41" i="1" s="1"/>
  <c r="J41" i="1"/>
  <c r="H41" i="1"/>
  <c r="F41" i="1"/>
  <c r="R41" i="1" s="1"/>
  <c r="C41" i="1"/>
  <c r="B41" i="1"/>
  <c r="W40" i="1"/>
  <c r="X40" i="1" s="1"/>
  <c r="V40" i="1"/>
  <c r="T40" i="1"/>
  <c r="Q40" i="1"/>
  <c r="P40" i="1"/>
  <c r="N40" i="1"/>
  <c r="K40" i="1"/>
  <c r="L40" i="1" s="1"/>
  <c r="J40" i="1"/>
  <c r="H40" i="1"/>
  <c r="F40" i="1"/>
  <c r="R40" i="1" s="1"/>
  <c r="C40" i="1"/>
  <c r="B40" i="1"/>
  <c r="X39" i="1"/>
  <c r="W39" i="1"/>
  <c r="V39" i="1"/>
  <c r="T39" i="1"/>
  <c r="Q39" i="1"/>
  <c r="P39" i="1"/>
  <c r="N39" i="1"/>
  <c r="L39" i="1"/>
  <c r="K39" i="1"/>
  <c r="J39" i="1"/>
  <c r="H39" i="1"/>
  <c r="F39" i="1"/>
  <c r="R39" i="1" s="1"/>
  <c r="C39" i="1"/>
  <c r="B39" i="1"/>
  <c r="W38" i="1"/>
  <c r="X38" i="1" s="1"/>
  <c r="V38" i="1"/>
  <c r="T38" i="1"/>
  <c r="Q38" i="1"/>
  <c r="P38" i="1"/>
  <c r="N38" i="1"/>
  <c r="K38" i="1"/>
  <c r="L38" i="1" s="1"/>
  <c r="J38" i="1"/>
  <c r="H38" i="1"/>
  <c r="F38" i="1"/>
  <c r="R38" i="1" s="1"/>
  <c r="C38" i="1"/>
  <c r="B38" i="1"/>
  <c r="W37" i="1"/>
  <c r="X37" i="1" s="1"/>
  <c r="V37" i="1"/>
  <c r="T37" i="1"/>
  <c r="Q37" i="1"/>
  <c r="R37" i="1" s="1"/>
  <c r="P37" i="1"/>
  <c r="N37" i="1"/>
  <c r="K37" i="1"/>
  <c r="L37" i="1" s="1"/>
  <c r="J37" i="1"/>
  <c r="H37" i="1"/>
  <c r="F37" i="1"/>
  <c r="C37" i="1"/>
  <c r="B37" i="1"/>
  <c r="W36" i="1"/>
  <c r="X36" i="1" s="1"/>
  <c r="V36" i="1"/>
  <c r="T36" i="1"/>
  <c r="Q36" i="1"/>
  <c r="R36" i="1" s="1"/>
  <c r="P36" i="1"/>
  <c r="N36" i="1"/>
  <c r="K36" i="1"/>
  <c r="L36" i="1" s="1"/>
  <c r="J36" i="1"/>
  <c r="H36" i="1"/>
  <c r="F36" i="1"/>
  <c r="C36" i="1"/>
  <c r="B36" i="1"/>
  <c r="W35" i="1"/>
  <c r="V35" i="1"/>
  <c r="T35" i="1"/>
  <c r="R35" i="1"/>
  <c r="Q35" i="1"/>
  <c r="P35" i="1"/>
  <c r="N35" i="1"/>
  <c r="K35" i="1"/>
  <c r="J35" i="1"/>
  <c r="H35" i="1"/>
  <c r="F35" i="1"/>
  <c r="X35" i="1" s="1"/>
  <c r="C35" i="1"/>
  <c r="B35" i="1"/>
  <c r="X34" i="1"/>
  <c r="W34" i="1"/>
  <c r="V34" i="1"/>
  <c r="T34" i="1"/>
  <c r="Q34" i="1"/>
  <c r="R34" i="1" s="1"/>
  <c r="P34" i="1"/>
  <c r="N34" i="1"/>
  <c r="L34" i="1"/>
  <c r="K34" i="1"/>
  <c r="J34" i="1"/>
  <c r="H34" i="1"/>
  <c r="F34" i="1"/>
  <c r="C34" i="1"/>
  <c r="B34" i="1"/>
  <c r="X33" i="1"/>
  <c r="W33" i="1"/>
  <c r="V33" i="1"/>
  <c r="T33" i="1"/>
  <c r="Q33" i="1"/>
  <c r="P33" i="1"/>
  <c r="N33" i="1"/>
  <c r="K33" i="1"/>
  <c r="L33" i="1" s="1"/>
  <c r="J33" i="1"/>
  <c r="H33" i="1"/>
  <c r="F33" i="1"/>
  <c r="R33" i="1" s="1"/>
  <c r="C33" i="1"/>
  <c r="B33" i="1"/>
  <c r="W32" i="1"/>
  <c r="X32" i="1" s="1"/>
  <c r="V32" i="1"/>
  <c r="T32" i="1"/>
  <c r="Q32" i="1"/>
  <c r="R32" i="1" s="1"/>
  <c r="P32" i="1"/>
  <c r="N32" i="1"/>
  <c r="K32" i="1"/>
  <c r="L32" i="1" s="1"/>
  <c r="J32" i="1"/>
  <c r="H32" i="1"/>
  <c r="F32" i="1"/>
  <c r="C32" i="1"/>
  <c r="B32" i="1"/>
  <c r="X31" i="1"/>
  <c r="W31" i="1"/>
  <c r="V31" i="1"/>
  <c r="T31" i="1"/>
  <c r="Q31" i="1"/>
  <c r="P31" i="1"/>
  <c r="N31" i="1"/>
  <c r="L31" i="1"/>
  <c r="K31" i="1"/>
  <c r="J31" i="1"/>
  <c r="H31" i="1"/>
  <c r="F31" i="1"/>
  <c r="R31" i="1" s="1"/>
  <c r="C31" i="1"/>
  <c r="B31" i="1"/>
  <c r="W30" i="1"/>
  <c r="X30" i="1" s="1"/>
  <c r="V30" i="1"/>
  <c r="T30" i="1"/>
  <c r="Q30" i="1"/>
  <c r="P30" i="1"/>
  <c r="N30" i="1"/>
  <c r="K30" i="1"/>
  <c r="L30" i="1" s="1"/>
  <c r="J30" i="1"/>
  <c r="H30" i="1"/>
  <c r="F30" i="1"/>
  <c r="R30" i="1" s="1"/>
  <c r="C30" i="1"/>
  <c r="B30" i="1"/>
  <c r="X29" i="1"/>
  <c r="W29" i="1"/>
  <c r="V29" i="1"/>
  <c r="T29" i="1"/>
  <c r="Q29" i="1"/>
  <c r="R29" i="1" s="1"/>
  <c r="P29" i="1"/>
  <c r="N29" i="1"/>
  <c r="K29" i="1"/>
  <c r="L29" i="1" s="1"/>
  <c r="J29" i="1"/>
  <c r="H29" i="1"/>
  <c r="F29" i="1"/>
  <c r="C29" i="1"/>
  <c r="B29" i="1"/>
  <c r="W28" i="1"/>
  <c r="X28" i="1" s="1"/>
  <c r="V28" i="1"/>
  <c r="T28" i="1"/>
  <c r="Q28" i="1"/>
  <c r="R28" i="1" s="1"/>
  <c r="P28" i="1"/>
  <c r="N28" i="1"/>
  <c r="K28" i="1"/>
  <c r="L28" i="1" s="1"/>
  <c r="J28" i="1"/>
  <c r="H28" i="1"/>
  <c r="F28" i="1"/>
  <c r="C28" i="1"/>
  <c r="B28" i="1"/>
  <c r="W27" i="1"/>
  <c r="X27" i="1" s="1"/>
  <c r="V27" i="1"/>
  <c r="T27" i="1"/>
  <c r="Q27" i="1"/>
  <c r="P27" i="1"/>
  <c r="N27" i="1"/>
  <c r="K27" i="1"/>
  <c r="J27" i="1"/>
  <c r="H27" i="1"/>
  <c r="F27" i="1"/>
  <c r="L27" i="1" s="1"/>
  <c r="C27" i="1"/>
  <c r="B27" i="1"/>
  <c r="W26" i="1"/>
  <c r="V26" i="1"/>
  <c r="T26" i="1"/>
  <c r="Q26" i="1"/>
  <c r="R26" i="1" s="1"/>
  <c r="P26" i="1"/>
  <c r="N26" i="1"/>
  <c r="L26" i="1"/>
  <c r="K26" i="1"/>
  <c r="J26" i="1"/>
  <c r="H26" i="1"/>
  <c r="F26" i="1"/>
  <c r="X26" i="1" s="1"/>
  <c r="C26" i="1"/>
  <c r="B26" i="1"/>
  <c r="X25" i="1"/>
  <c r="W25" i="1"/>
  <c r="V25" i="1"/>
  <c r="T25" i="1"/>
  <c r="Q25" i="1"/>
  <c r="R25" i="1" s="1"/>
  <c r="P25" i="1"/>
  <c r="N25" i="1"/>
  <c r="L25" i="1"/>
  <c r="K25" i="1"/>
  <c r="J25" i="1"/>
  <c r="H25" i="1"/>
  <c r="F25" i="1"/>
  <c r="C25" i="1"/>
  <c r="B25" i="1"/>
  <c r="W24" i="1"/>
  <c r="X24" i="1" s="1"/>
  <c r="V24" i="1"/>
  <c r="T24" i="1"/>
  <c r="Q24" i="1"/>
  <c r="P24" i="1"/>
  <c r="N24" i="1"/>
  <c r="K24" i="1"/>
  <c r="L24" i="1" s="1"/>
  <c r="J24" i="1"/>
  <c r="H24" i="1"/>
  <c r="F24" i="1"/>
  <c r="R24" i="1" s="1"/>
  <c r="C24" i="1"/>
  <c r="B24" i="1"/>
  <c r="X23" i="1"/>
  <c r="W23" i="1"/>
  <c r="V23" i="1"/>
  <c r="T23" i="1"/>
  <c r="Q23" i="1"/>
  <c r="R23" i="1" s="1"/>
  <c r="P23" i="1"/>
  <c r="N23" i="1"/>
  <c r="L23" i="1"/>
  <c r="K23" i="1"/>
  <c r="J23" i="1"/>
  <c r="H23" i="1"/>
  <c r="F23" i="1"/>
  <c r="C23" i="1"/>
  <c r="B23" i="1"/>
  <c r="W22" i="1"/>
  <c r="X22" i="1" s="1"/>
  <c r="V22" i="1"/>
  <c r="T22" i="1"/>
  <c r="Q22" i="1"/>
  <c r="R22" i="1" s="1"/>
  <c r="P22" i="1"/>
  <c r="N22" i="1"/>
  <c r="K22" i="1"/>
  <c r="L22" i="1" s="1"/>
  <c r="J22" i="1"/>
  <c r="H22" i="1"/>
  <c r="F22" i="1"/>
  <c r="C22" i="1"/>
  <c r="B22" i="1"/>
  <c r="X21" i="1"/>
  <c r="W21" i="1"/>
  <c r="V21" i="1"/>
  <c r="T21" i="1"/>
  <c r="Q21" i="1"/>
  <c r="P21" i="1"/>
  <c r="N21" i="1"/>
  <c r="L21" i="1"/>
  <c r="K21" i="1"/>
  <c r="J21" i="1"/>
  <c r="H21" i="1"/>
  <c r="F21" i="1"/>
  <c r="R21" i="1" s="1"/>
  <c r="C21" i="1"/>
  <c r="B21" i="1"/>
  <c r="W20" i="1"/>
  <c r="X20" i="1" s="1"/>
  <c r="V20" i="1"/>
  <c r="T20" i="1"/>
  <c r="Q20" i="1"/>
  <c r="P20" i="1"/>
  <c r="N20" i="1"/>
  <c r="K20" i="1"/>
  <c r="L20" i="1" s="1"/>
  <c r="J20" i="1"/>
  <c r="H20" i="1"/>
  <c r="F20" i="1"/>
  <c r="R20" i="1" s="1"/>
  <c r="C20" i="1"/>
  <c r="B20" i="1"/>
  <c r="W19" i="1"/>
  <c r="X19" i="1" s="1"/>
  <c r="V19" i="1"/>
  <c r="T19" i="1"/>
  <c r="Q19" i="1"/>
  <c r="P19" i="1"/>
  <c r="N19" i="1"/>
  <c r="K19" i="1"/>
  <c r="L19" i="1" s="1"/>
  <c r="J19" i="1"/>
  <c r="H19" i="1"/>
  <c r="F19" i="1"/>
  <c r="R19" i="1" s="1"/>
  <c r="C19" i="1"/>
  <c r="B19" i="1"/>
  <c r="X18" i="1"/>
  <c r="W18" i="1"/>
  <c r="V18" i="1"/>
  <c r="T18" i="1"/>
  <c r="Q18" i="1"/>
  <c r="R18" i="1" s="1"/>
  <c r="P18" i="1"/>
  <c r="N18" i="1"/>
  <c r="L18" i="1"/>
  <c r="K18" i="1"/>
  <c r="J18" i="1"/>
  <c r="H18" i="1"/>
  <c r="F18" i="1"/>
  <c r="C18" i="1"/>
  <c r="B18" i="1"/>
  <c r="X17" i="1"/>
  <c r="W17" i="1"/>
  <c r="V17" i="1"/>
  <c r="T17" i="1"/>
  <c r="Q17" i="1"/>
  <c r="P17" i="1"/>
  <c r="N17" i="1"/>
  <c r="L17" i="1"/>
  <c r="K17" i="1"/>
  <c r="J17" i="1"/>
  <c r="H17" i="1"/>
  <c r="F17" i="1"/>
  <c r="R17" i="1" s="1"/>
  <c r="C17" i="1"/>
  <c r="B17" i="1"/>
  <c r="X16" i="1"/>
  <c r="W16" i="1"/>
  <c r="V16" i="1"/>
  <c r="T16" i="1"/>
  <c r="Q16" i="1"/>
  <c r="P16" i="1"/>
  <c r="N16" i="1"/>
  <c r="L16" i="1"/>
  <c r="K16" i="1"/>
  <c r="J16" i="1"/>
  <c r="H16" i="1"/>
  <c r="F16" i="1"/>
  <c r="R16" i="1" s="1"/>
  <c r="C16" i="1"/>
  <c r="B16" i="1"/>
  <c r="X15" i="1"/>
  <c r="W15" i="1"/>
  <c r="V15" i="1"/>
  <c r="T15" i="1"/>
  <c r="Q15" i="1"/>
  <c r="R15" i="1" s="1"/>
  <c r="P15" i="1"/>
  <c r="N15" i="1"/>
  <c r="K15" i="1"/>
  <c r="L15" i="1" s="1"/>
  <c r="J15" i="1"/>
  <c r="H15" i="1"/>
  <c r="F15" i="1"/>
  <c r="C15" i="1"/>
  <c r="B15" i="1"/>
  <c r="W14" i="1"/>
  <c r="X14" i="1" s="1"/>
  <c r="V14" i="1"/>
  <c r="T14" i="1"/>
  <c r="Q14" i="1"/>
  <c r="P14" i="1"/>
  <c r="N14" i="1"/>
  <c r="K14" i="1"/>
  <c r="L14" i="1" s="1"/>
  <c r="J14" i="1"/>
  <c r="H14" i="1"/>
  <c r="F14" i="1"/>
  <c r="R14" i="1" s="1"/>
  <c r="C14" i="1"/>
  <c r="B14" i="1"/>
  <c r="X13" i="1"/>
  <c r="W13" i="1"/>
  <c r="V13" i="1"/>
  <c r="T13" i="1"/>
  <c r="Q13" i="1"/>
  <c r="P13" i="1"/>
  <c r="N13" i="1"/>
  <c r="L13" i="1"/>
  <c r="K13" i="1"/>
  <c r="J13" i="1"/>
  <c r="H13" i="1"/>
  <c r="F13" i="1"/>
  <c r="R13" i="1" s="1"/>
  <c r="C13" i="1"/>
  <c r="B13" i="1"/>
  <c r="W12" i="1"/>
  <c r="W48" i="1" s="1"/>
  <c r="V12" i="1"/>
  <c r="T12" i="1"/>
  <c r="Q12" i="1"/>
  <c r="P12" i="1"/>
  <c r="N12" i="1"/>
  <c r="K12" i="1"/>
  <c r="K48" i="1" s="1"/>
  <c r="J12" i="1"/>
  <c r="H12" i="1"/>
  <c r="F12" i="1"/>
  <c r="R12" i="1" s="1"/>
  <c r="C12" i="1"/>
  <c r="B12" i="1"/>
  <c r="R27" i="1" l="1"/>
  <c r="Q48" i="1"/>
  <c r="X12" i="1"/>
  <c r="L35" i="1"/>
  <c r="L43" i="1"/>
  <c r="X43" i="1"/>
  <c r="L12" i="1"/>
  <c r="F48" i="1"/>
  <c r="X48" i="1" s="1"/>
  <c r="L48" i="1" l="1"/>
  <c r="R48" i="1"/>
</calcChain>
</file>

<file path=xl/sharedStrings.xml><?xml version="1.0" encoding="utf-8"?>
<sst xmlns="http://schemas.openxmlformats.org/spreadsheetml/2006/main" count="46" uniqueCount="22">
  <si>
    <t>TABEL 44</t>
  </si>
  <si>
    <t>CAKUPAN IMUNISASI ANTIGEN BARU MENURUT JENIS KELAMIN, KECAMATAN, DAN PUSKESMAS</t>
  </si>
  <si>
    <t>KABUPATEN KLATEN</t>
  </si>
  <si>
    <t>TAHUN 2025</t>
  </si>
  <si>
    <t>NO</t>
  </si>
  <si>
    <t>KECAMATAN</t>
  </si>
  <si>
    <t>PUSKESMAS</t>
  </si>
  <si>
    <r>
      <rPr>
        <b/>
        <sz val="12"/>
        <color theme="1"/>
        <rFont val="Arial"/>
        <family val="2"/>
      </rPr>
      <t xml:space="preserve">JUMLAH BAYI
</t>
    </r>
    <r>
      <rPr>
        <b/>
        <i/>
        <sz val="12"/>
        <color theme="1"/>
        <rFont val="Arial"/>
        <family val="2"/>
      </rPr>
      <t>(SURVIVING INFANT)</t>
    </r>
  </si>
  <si>
    <t>BAYI DIIMUNISASI</t>
  </si>
  <si>
    <t>PCV 2</t>
  </si>
  <si>
    <t>RV 3</t>
  </si>
  <si>
    <t>IMUNISASI ANTIGEN BARU*</t>
  </si>
  <si>
    <t>L</t>
  </si>
  <si>
    <t>P</t>
  </si>
  <si>
    <t>L + P</t>
  </si>
  <si>
    <t>L+P</t>
  </si>
  <si>
    <t>JUMLAH</t>
  </si>
  <si>
    <t>%</t>
  </si>
  <si>
    <t>TOTAL</t>
  </si>
  <si>
    <t>Sumber: Pokja Surveilans , Karantina Kesehatan dan Imunisasi Dinas Kesehatan Klaten</t>
  </si>
  <si>
    <t>Keterangan:</t>
  </si>
  <si>
    <t>*) Diisi cakupan PCV 2 atau RV3 (angka yang tertinggi)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</si>
</sst>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1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1" fillId="0" borderId="13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37" fontId="2" fillId="0" borderId="10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1" fontId="2" fillId="0" borderId="10" xfId="0" applyNumberFormat="1" applyFont="1" applyBorder="1" applyAlignment="1">
      <alignment horizontal="right" vertical="center"/>
    </xf>
    <xf numFmtId="2" fontId="2" fillId="0" borderId="12" xfId="0" applyNumberFormat="1" applyFont="1" applyBorder="1" applyAlignment="1">
      <alignment horizontal="right" vertical="center"/>
    </xf>
    <xf numFmtId="2" fontId="2" fillId="0" borderId="27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2" fillId="0" borderId="10" xfId="0" applyNumberFormat="1" applyFont="1" applyBorder="1" applyAlignment="1">
      <alignment horizontal="right" vertical="center"/>
    </xf>
    <xf numFmtId="2" fontId="2" fillId="0" borderId="21" xfId="0" applyNumberFormat="1" applyFont="1" applyBorder="1" applyAlignment="1">
      <alignment horizontal="right" vertical="center"/>
    </xf>
    <xf numFmtId="37" fontId="2" fillId="0" borderId="21" xfId="0" applyNumberFormat="1" applyFont="1" applyBorder="1" applyAlignment="1">
      <alignment horizontal="right" vertical="center"/>
    </xf>
    <xf numFmtId="164" fontId="2" fillId="0" borderId="21" xfId="0" applyNumberFormat="1" applyFont="1" applyBorder="1" applyAlignment="1">
      <alignment horizontal="right" vertical="center"/>
    </xf>
    <xf numFmtId="2" fontId="2" fillId="0" borderId="19" xfId="0" applyNumberFormat="1" applyFont="1" applyBorder="1" applyAlignment="1">
      <alignment horizontal="right" vertical="center"/>
    </xf>
    <xf numFmtId="2" fontId="2" fillId="0" borderId="22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7" fontId="1" fillId="0" borderId="29" xfId="0" applyNumberFormat="1" applyFont="1" applyBorder="1" applyAlignment="1">
      <alignment horizontal="right" vertical="center"/>
    </xf>
    <xf numFmtId="2" fontId="1" fillId="0" borderId="29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2" fontId="1" fillId="0" borderId="30" xfId="0" applyNumberFormat="1" applyFont="1" applyBorder="1" applyAlignment="1">
      <alignment horizontal="right" vertical="center"/>
    </xf>
    <xf numFmtId="2" fontId="1" fillId="0" borderId="3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5"/>
  <sheetViews>
    <sheetView tabSelected="1" workbookViewId="0">
      <selection activeCell="A3" sqref="A3:X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0.28515625" bestFit="1" customWidth="1"/>
    <col min="4" max="6" width="8.28515625" customWidth="1"/>
    <col min="7" max="7" width="13.42578125" customWidth="1"/>
    <col min="8" max="8" width="9.28515625" customWidth="1"/>
    <col min="9" max="9" width="10.7109375" customWidth="1"/>
    <col min="10" max="10" width="9.28515625" customWidth="1"/>
    <col min="11" max="11" width="13.28515625" customWidth="1"/>
    <col min="12" max="12" width="9.28515625" customWidth="1"/>
    <col min="13" max="13" width="12.7109375" customWidth="1"/>
    <col min="14" max="14" width="9.28515625" customWidth="1"/>
    <col min="15" max="15" width="12.42578125" customWidth="1"/>
    <col min="16" max="16" width="9.28515625" customWidth="1"/>
    <col min="17" max="17" width="13.42578125" customWidth="1"/>
    <col min="18" max="18" width="9.28515625" customWidth="1"/>
    <col min="19" max="19" width="10.7109375" customWidth="1"/>
    <col min="20" max="20" width="9.28515625" customWidth="1"/>
    <col min="21" max="21" width="13.28515625" customWidth="1"/>
    <col min="22" max="22" width="9.28515625" customWidth="1"/>
    <col min="23" max="23" width="12.42578125" customWidth="1"/>
    <col min="24" max="24" width="9.28515625" customWidth="1"/>
    <col min="25" max="26" width="14.28515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</row>
    <row r="3" spans="1:26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3"/>
      <c r="Z3" s="3"/>
    </row>
    <row r="4" spans="1:26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3"/>
      <c r="Z4" s="3"/>
    </row>
    <row r="5" spans="1:26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3"/>
      <c r="Z5" s="3"/>
    </row>
    <row r="6" spans="1:26" ht="16.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  <c r="Z6" s="3"/>
    </row>
    <row r="7" spans="1:26" ht="19.5" customHeight="1" x14ac:dyDescent="0.25">
      <c r="A7" s="7" t="s">
        <v>4</v>
      </c>
      <c r="B7" s="8" t="s">
        <v>5</v>
      </c>
      <c r="C7" s="8" t="s">
        <v>6</v>
      </c>
      <c r="D7" s="9" t="s">
        <v>7</v>
      </c>
      <c r="E7" s="10"/>
      <c r="F7" s="11"/>
      <c r="G7" s="12" t="s">
        <v>8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4"/>
      <c r="Y7" s="3"/>
      <c r="Z7" s="3"/>
    </row>
    <row r="8" spans="1:26" ht="19.5" customHeight="1" x14ac:dyDescent="0.25">
      <c r="A8" s="15"/>
      <c r="B8" s="16"/>
      <c r="C8" s="16"/>
      <c r="D8" s="17"/>
      <c r="E8" s="5"/>
      <c r="F8" s="18"/>
      <c r="G8" s="19" t="s">
        <v>9</v>
      </c>
      <c r="H8" s="20"/>
      <c r="I8" s="20"/>
      <c r="J8" s="20"/>
      <c r="K8" s="20"/>
      <c r="L8" s="21"/>
      <c r="M8" s="19" t="s">
        <v>10</v>
      </c>
      <c r="N8" s="20"/>
      <c r="O8" s="20"/>
      <c r="P8" s="20"/>
      <c r="Q8" s="20"/>
      <c r="R8" s="21"/>
      <c r="S8" s="19" t="s">
        <v>11</v>
      </c>
      <c r="T8" s="20"/>
      <c r="U8" s="20"/>
      <c r="V8" s="20"/>
      <c r="W8" s="20"/>
      <c r="X8" s="22"/>
      <c r="Y8" s="3"/>
      <c r="Z8" s="3"/>
    </row>
    <row r="9" spans="1:26" ht="19.5" customHeight="1" x14ac:dyDescent="0.25">
      <c r="A9" s="15"/>
      <c r="B9" s="16"/>
      <c r="C9" s="16"/>
      <c r="D9" s="23"/>
      <c r="E9" s="24"/>
      <c r="F9" s="25"/>
      <c r="G9" s="19" t="s">
        <v>12</v>
      </c>
      <c r="H9" s="20"/>
      <c r="I9" s="19" t="s">
        <v>13</v>
      </c>
      <c r="J9" s="20"/>
      <c r="K9" s="19" t="s">
        <v>14</v>
      </c>
      <c r="L9" s="20"/>
      <c r="M9" s="19" t="s">
        <v>12</v>
      </c>
      <c r="N9" s="20"/>
      <c r="O9" s="19" t="s">
        <v>13</v>
      </c>
      <c r="P9" s="21"/>
      <c r="Q9" s="19" t="s">
        <v>14</v>
      </c>
      <c r="R9" s="20"/>
      <c r="S9" s="19" t="s">
        <v>12</v>
      </c>
      <c r="T9" s="20"/>
      <c r="U9" s="19" t="s">
        <v>13</v>
      </c>
      <c r="V9" s="21"/>
      <c r="W9" s="19" t="s">
        <v>14</v>
      </c>
      <c r="X9" s="22"/>
      <c r="Y9" s="3"/>
      <c r="Z9" s="3"/>
    </row>
    <row r="10" spans="1:26" ht="19.5" customHeight="1" x14ac:dyDescent="0.25">
      <c r="A10" s="26"/>
      <c r="B10" s="27"/>
      <c r="C10" s="27"/>
      <c r="D10" s="28" t="s">
        <v>12</v>
      </c>
      <c r="E10" s="28" t="s">
        <v>13</v>
      </c>
      <c r="F10" s="28" t="s">
        <v>15</v>
      </c>
      <c r="G10" s="28" t="s">
        <v>16</v>
      </c>
      <c r="H10" s="28" t="s">
        <v>17</v>
      </c>
      <c r="I10" s="28" t="s">
        <v>16</v>
      </c>
      <c r="J10" s="28" t="s">
        <v>17</v>
      </c>
      <c r="K10" s="28" t="s">
        <v>16</v>
      </c>
      <c r="L10" s="28" t="s">
        <v>17</v>
      </c>
      <c r="M10" s="28" t="s">
        <v>16</v>
      </c>
      <c r="N10" s="28" t="s">
        <v>17</v>
      </c>
      <c r="O10" s="28" t="s">
        <v>16</v>
      </c>
      <c r="P10" s="29" t="s">
        <v>17</v>
      </c>
      <c r="Q10" s="28" t="s">
        <v>16</v>
      </c>
      <c r="R10" s="28" t="s">
        <v>17</v>
      </c>
      <c r="S10" s="28" t="s">
        <v>16</v>
      </c>
      <c r="T10" s="28" t="s">
        <v>17</v>
      </c>
      <c r="U10" s="28" t="s">
        <v>16</v>
      </c>
      <c r="V10" s="29" t="s">
        <v>17</v>
      </c>
      <c r="W10" s="28" t="s">
        <v>16</v>
      </c>
      <c r="X10" s="30" t="s">
        <v>17</v>
      </c>
      <c r="Y10" s="3"/>
      <c r="Z10" s="3"/>
    </row>
    <row r="11" spans="1:26" ht="19.5" customHeight="1" x14ac:dyDescent="0.25">
      <c r="A11" s="31">
        <v>1</v>
      </c>
      <c r="B11" s="32">
        <v>2</v>
      </c>
      <c r="C11" s="32">
        <v>3</v>
      </c>
      <c r="D11" s="32">
        <v>4</v>
      </c>
      <c r="E11" s="32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  <c r="K11" s="32">
        <v>11</v>
      </c>
      <c r="L11" s="32">
        <v>12</v>
      </c>
      <c r="M11" s="32">
        <v>13</v>
      </c>
      <c r="N11" s="32">
        <v>14</v>
      </c>
      <c r="O11" s="32">
        <v>15</v>
      </c>
      <c r="P11" s="33">
        <v>16</v>
      </c>
      <c r="Q11" s="32">
        <v>17</v>
      </c>
      <c r="R11" s="32">
        <v>18</v>
      </c>
      <c r="S11" s="32">
        <v>13</v>
      </c>
      <c r="T11" s="32">
        <v>14</v>
      </c>
      <c r="U11" s="32">
        <v>15</v>
      </c>
      <c r="V11" s="33">
        <v>16</v>
      </c>
      <c r="W11" s="32">
        <v>17</v>
      </c>
      <c r="X11" s="34">
        <v>18</v>
      </c>
      <c r="Y11" s="3"/>
      <c r="Z11" s="3"/>
    </row>
    <row r="12" spans="1:26" ht="19.5" customHeight="1" x14ac:dyDescent="0.25">
      <c r="A12" s="35">
        <v>1</v>
      </c>
      <c r="B12" s="36" t="str">
        <f>'[1]11'!B9</f>
        <v>Prambanan</v>
      </c>
      <c r="C12" s="36" t="str">
        <f>'[1]11'!C9</f>
        <v>Puskesmas Prambanan</v>
      </c>
      <c r="D12" s="37">
        <v>113</v>
      </c>
      <c r="E12" s="37">
        <v>126</v>
      </c>
      <c r="F12" s="38">
        <f t="shared" ref="F12:F45" si="0">SUM(D12:E12)</f>
        <v>239</v>
      </c>
      <c r="G12" s="38">
        <v>115</v>
      </c>
      <c r="H12" s="39">
        <f t="shared" ref="H12:H45" si="1">G12/D12*100</f>
        <v>101.76991150442478</v>
      </c>
      <c r="I12" s="38">
        <v>115</v>
      </c>
      <c r="J12" s="39">
        <f t="shared" ref="J12:J45" si="2">I12/E12*100</f>
        <v>91.269841269841265</v>
      </c>
      <c r="K12" s="38">
        <f t="shared" ref="K12:K45" si="3">SUM(G12,I12)</f>
        <v>230</v>
      </c>
      <c r="L12" s="39">
        <f t="shared" ref="L12:L45" si="4">K12/F12*100</f>
        <v>96.23430962343096</v>
      </c>
      <c r="M12" s="40">
        <v>99</v>
      </c>
      <c r="N12" s="39">
        <f t="shared" ref="N12:N45" si="5">M12/D12*100</f>
        <v>87.610619469026545</v>
      </c>
      <c r="O12" s="40">
        <v>103</v>
      </c>
      <c r="P12" s="39">
        <f t="shared" ref="P12:P45" si="6">O12/E12*100</f>
        <v>81.746031746031747</v>
      </c>
      <c r="Q12" s="40">
        <f t="shared" ref="Q12:Q45" si="7">SUM(M12,O12)</f>
        <v>202</v>
      </c>
      <c r="R12" s="39">
        <f t="shared" ref="R12:R45" si="8">Q12/F12*100</f>
        <v>84.51882845188284</v>
      </c>
      <c r="S12" s="38">
        <v>115</v>
      </c>
      <c r="T12" s="39">
        <f t="shared" ref="T12:T45" si="9">S12/D12*100</f>
        <v>101.76991150442478</v>
      </c>
      <c r="U12" s="38">
        <v>115</v>
      </c>
      <c r="V12" s="41">
        <f t="shared" ref="V12:V45" si="10">U12/E12*100</f>
        <v>91.269841269841265</v>
      </c>
      <c r="W12" s="38">
        <f t="shared" ref="W12:W45" si="11">SUM(S12,U12)</f>
        <v>230</v>
      </c>
      <c r="X12" s="42">
        <f t="shared" ref="X12:X45" si="12">W12/F12*100</f>
        <v>96.23430962343096</v>
      </c>
      <c r="Y12" s="3"/>
      <c r="Z12" s="3"/>
    </row>
    <row r="13" spans="1:26" ht="19.5" customHeight="1" x14ac:dyDescent="0.25">
      <c r="A13" s="43">
        <v>2</v>
      </c>
      <c r="B13" s="36" t="str">
        <f>'[1]11'!B10</f>
        <v>Prambanan</v>
      </c>
      <c r="C13" s="36" t="str">
        <f>'[1]11'!C10</f>
        <v>Puskesmas Kebondalem Lor</v>
      </c>
      <c r="D13" s="37">
        <v>127</v>
      </c>
      <c r="E13" s="37">
        <v>104</v>
      </c>
      <c r="F13" s="38">
        <f t="shared" si="0"/>
        <v>231</v>
      </c>
      <c r="G13" s="38">
        <v>119</v>
      </c>
      <c r="H13" s="39">
        <f t="shared" si="1"/>
        <v>93.7007874015748</v>
      </c>
      <c r="I13" s="38">
        <v>102</v>
      </c>
      <c r="J13" s="39">
        <f t="shared" si="2"/>
        <v>98.076923076923066</v>
      </c>
      <c r="K13" s="38">
        <f t="shared" si="3"/>
        <v>221</v>
      </c>
      <c r="L13" s="39">
        <f t="shared" si="4"/>
        <v>95.67099567099568</v>
      </c>
      <c r="M13" s="40">
        <v>102</v>
      </c>
      <c r="N13" s="39">
        <f t="shared" si="5"/>
        <v>80.314960629921259</v>
      </c>
      <c r="O13" s="40">
        <v>88</v>
      </c>
      <c r="P13" s="39">
        <f t="shared" si="6"/>
        <v>84.615384615384613</v>
      </c>
      <c r="Q13" s="40">
        <f t="shared" si="7"/>
        <v>190</v>
      </c>
      <c r="R13" s="39">
        <f t="shared" si="8"/>
        <v>82.251082251082252</v>
      </c>
      <c r="S13" s="38">
        <v>119</v>
      </c>
      <c r="T13" s="39">
        <f t="shared" si="9"/>
        <v>93.7007874015748</v>
      </c>
      <c r="U13" s="38">
        <v>102</v>
      </c>
      <c r="V13" s="41">
        <f t="shared" si="10"/>
        <v>98.076923076923066</v>
      </c>
      <c r="W13" s="38">
        <f t="shared" si="11"/>
        <v>221</v>
      </c>
      <c r="X13" s="42">
        <f t="shared" si="12"/>
        <v>95.67099567099568</v>
      </c>
      <c r="Y13" s="3"/>
      <c r="Z13" s="3"/>
    </row>
    <row r="14" spans="1:26" ht="19.5" customHeight="1" x14ac:dyDescent="0.25">
      <c r="A14" s="43">
        <v>3</v>
      </c>
      <c r="B14" s="36" t="str">
        <f>'[1]11'!B11</f>
        <v>Gantiwarno</v>
      </c>
      <c r="C14" s="36" t="str">
        <f>'[1]11'!C11</f>
        <v>Puskesmas Gantiwarno</v>
      </c>
      <c r="D14" s="37">
        <v>126</v>
      </c>
      <c r="E14" s="37">
        <v>127</v>
      </c>
      <c r="F14" s="38">
        <f t="shared" si="0"/>
        <v>253</v>
      </c>
      <c r="G14" s="38">
        <v>115</v>
      </c>
      <c r="H14" s="39">
        <f t="shared" si="1"/>
        <v>91.269841269841265</v>
      </c>
      <c r="I14" s="38">
        <v>144</v>
      </c>
      <c r="J14" s="39">
        <f t="shared" si="2"/>
        <v>113.38582677165354</v>
      </c>
      <c r="K14" s="38">
        <f t="shared" si="3"/>
        <v>259</v>
      </c>
      <c r="L14" s="39">
        <f t="shared" si="4"/>
        <v>102.3715415019763</v>
      </c>
      <c r="M14" s="40">
        <v>113</v>
      </c>
      <c r="N14" s="39">
        <f t="shared" si="5"/>
        <v>89.682539682539684</v>
      </c>
      <c r="O14" s="40">
        <v>141</v>
      </c>
      <c r="P14" s="39">
        <f t="shared" si="6"/>
        <v>111.0236220472441</v>
      </c>
      <c r="Q14" s="40">
        <f t="shared" si="7"/>
        <v>254</v>
      </c>
      <c r="R14" s="39">
        <f t="shared" si="8"/>
        <v>100.39525691699605</v>
      </c>
      <c r="S14" s="38">
        <v>115</v>
      </c>
      <c r="T14" s="39">
        <f t="shared" si="9"/>
        <v>91.269841269841265</v>
      </c>
      <c r="U14" s="38">
        <v>144</v>
      </c>
      <c r="V14" s="41">
        <f t="shared" si="10"/>
        <v>113.38582677165354</v>
      </c>
      <c r="W14" s="38">
        <f t="shared" si="11"/>
        <v>259</v>
      </c>
      <c r="X14" s="42">
        <f t="shared" si="12"/>
        <v>102.3715415019763</v>
      </c>
      <c r="Y14" s="3"/>
      <c r="Z14" s="3"/>
    </row>
    <row r="15" spans="1:26" ht="19.5" customHeight="1" x14ac:dyDescent="0.25">
      <c r="A15" s="43">
        <v>4</v>
      </c>
      <c r="B15" s="36" t="str">
        <f>'[1]11'!B12</f>
        <v>Wedi</v>
      </c>
      <c r="C15" s="36" t="str">
        <f>'[1]11'!C12</f>
        <v>Puskesmas Wedi</v>
      </c>
      <c r="D15" s="37">
        <v>188</v>
      </c>
      <c r="E15" s="37">
        <v>188</v>
      </c>
      <c r="F15" s="38">
        <f t="shared" si="0"/>
        <v>376</v>
      </c>
      <c r="G15" s="38">
        <v>196</v>
      </c>
      <c r="H15" s="39">
        <f t="shared" si="1"/>
        <v>104.25531914893618</v>
      </c>
      <c r="I15" s="38">
        <v>184</v>
      </c>
      <c r="J15" s="39">
        <f t="shared" si="2"/>
        <v>97.872340425531917</v>
      </c>
      <c r="K15" s="38">
        <f t="shared" si="3"/>
        <v>380</v>
      </c>
      <c r="L15" s="39">
        <f t="shared" si="4"/>
        <v>101.06382978723406</v>
      </c>
      <c r="M15" s="40">
        <v>156</v>
      </c>
      <c r="N15" s="39">
        <f t="shared" si="5"/>
        <v>82.978723404255319</v>
      </c>
      <c r="O15" s="40">
        <v>154</v>
      </c>
      <c r="P15" s="39">
        <f t="shared" si="6"/>
        <v>81.914893617021278</v>
      </c>
      <c r="Q15" s="40">
        <f t="shared" si="7"/>
        <v>310</v>
      </c>
      <c r="R15" s="39">
        <f t="shared" si="8"/>
        <v>82.446808510638306</v>
      </c>
      <c r="S15" s="38">
        <v>196</v>
      </c>
      <c r="T15" s="39">
        <f t="shared" si="9"/>
        <v>104.25531914893618</v>
      </c>
      <c r="U15" s="38">
        <v>184</v>
      </c>
      <c r="V15" s="41">
        <f t="shared" si="10"/>
        <v>97.872340425531917</v>
      </c>
      <c r="W15" s="38">
        <f t="shared" si="11"/>
        <v>380</v>
      </c>
      <c r="X15" s="42">
        <f t="shared" si="12"/>
        <v>101.06382978723406</v>
      </c>
      <c r="Y15" s="3"/>
      <c r="Z15" s="3"/>
    </row>
    <row r="16" spans="1:26" ht="19.5" customHeight="1" x14ac:dyDescent="0.25">
      <c r="A16" s="43">
        <v>5</v>
      </c>
      <c r="B16" s="36" t="str">
        <f>'[1]11'!B13</f>
        <v>Bayat</v>
      </c>
      <c r="C16" s="36" t="str">
        <f>'[1]11'!C13</f>
        <v>Puskesmas Bayat</v>
      </c>
      <c r="D16" s="37">
        <v>278</v>
      </c>
      <c r="E16" s="37">
        <v>242</v>
      </c>
      <c r="F16" s="38">
        <f t="shared" si="0"/>
        <v>520</v>
      </c>
      <c r="G16" s="38">
        <v>281</v>
      </c>
      <c r="H16" s="39">
        <f t="shared" si="1"/>
        <v>101.07913669064747</v>
      </c>
      <c r="I16" s="38">
        <v>248</v>
      </c>
      <c r="J16" s="39">
        <f t="shared" si="2"/>
        <v>102.4793388429752</v>
      </c>
      <c r="K16" s="38">
        <f t="shared" si="3"/>
        <v>529</v>
      </c>
      <c r="L16" s="39">
        <f t="shared" si="4"/>
        <v>101.73076923076923</v>
      </c>
      <c r="M16" s="40">
        <v>214</v>
      </c>
      <c r="N16" s="39">
        <f t="shared" si="5"/>
        <v>76.978417266187051</v>
      </c>
      <c r="O16" s="40">
        <v>174</v>
      </c>
      <c r="P16" s="39">
        <f t="shared" si="6"/>
        <v>71.900826446281002</v>
      </c>
      <c r="Q16" s="40">
        <f t="shared" si="7"/>
        <v>388</v>
      </c>
      <c r="R16" s="39">
        <f t="shared" si="8"/>
        <v>74.615384615384613</v>
      </c>
      <c r="S16" s="38">
        <v>281</v>
      </c>
      <c r="T16" s="39">
        <f t="shared" si="9"/>
        <v>101.07913669064747</v>
      </c>
      <c r="U16" s="38">
        <v>248</v>
      </c>
      <c r="V16" s="41">
        <f t="shared" si="10"/>
        <v>102.4793388429752</v>
      </c>
      <c r="W16" s="38">
        <f t="shared" si="11"/>
        <v>529</v>
      </c>
      <c r="X16" s="42">
        <f t="shared" si="12"/>
        <v>101.73076923076923</v>
      </c>
      <c r="Y16" s="3"/>
      <c r="Z16" s="3"/>
    </row>
    <row r="17" spans="1:26" ht="19.5" customHeight="1" x14ac:dyDescent="0.25">
      <c r="A17" s="43">
        <v>6</v>
      </c>
      <c r="B17" s="36" t="str">
        <f>'[1]11'!B14</f>
        <v>Cawas</v>
      </c>
      <c r="C17" s="36" t="str">
        <f>'[1]11'!C14</f>
        <v>Puskesmas Cawas I</v>
      </c>
      <c r="D17" s="37">
        <v>108</v>
      </c>
      <c r="E17" s="37">
        <v>118</v>
      </c>
      <c r="F17" s="38">
        <f t="shared" si="0"/>
        <v>226</v>
      </c>
      <c r="G17" s="38">
        <v>112</v>
      </c>
      <c r="H17" s="39">
        <f t="shared" si="1"/>
        <v>103.7037037037037</v>
      </c>
      <c r="I17" s="38">
        <v>115</v>
      </c>
      <c r="J17" s="39">
        <f t="shared" si="2"/>
        <v>97.457627118644069</v>
      </c>
      <c r="K17" s="38">
        <f t="shared" si="3"/>
        <v>227</v>
      </c>
      <c r="L17" s="39">
        <f t="shared" si="4"/>
        <v>100.44247787610618</v>
      </c>
      <c r="M17" s="40">
        <v>97</v>
      </c>
      <c r="N17" s="39">
        <f t="shared" si="5"/>
        <v>89.81481481481481</v>
      </c>
      <c r="O17" s="40">
        <v>85</v>
      </c>
      <c r="P17" s="39">
        <f t="shared" si="6"/>
        <v>72.033898305084747</v>
      </c>
      <c r="Q17" s="40">
        <f t="shared" si="7"/>
        <v>182</v>
      </c>
      <c r="R17" s="39">
        <f t="shared" si="8"/>
        <v>80.530973451327441</v>
      </c>
      <c r="S17" s="38">
        <v>112</v>
      </c>
      <c r="T17" s="39">
        <f t="shared" si="9"/>
        <v>103.7037037037037</v>
      </c>
      <c r="U17" s="38">
        <v>115</v>
      </c>
      <c r="V17" s="41">
        <f t="shared" si="10"/>
        <v>97.457627118644069</v>
      </c>
      <c r="W17" s="38">
        <f t="shared" si="11"/>
        <v>227</v>
      </c>
      <c r="X17" s="42">
        <f t="shared" si="12"/>
        <v>100.44247787610618</v>
      </c>
      <c r="Y17" s="3"/>
      <c r="Z17" s="3"/>
    </row>
    <row r="18" spans="1:26" ht="19.5" customHeight="1" x14ac:dyDescent="0.25">
      <c r="A18" s="43">
        <v>7</v>
      </c>
      <c r="B18" s="36" t="str">
        <f>'[1]11'!B15</f>
        <v>Cawas</v>
      </c>
      <c r="C18" s="36" t="str">
        <f>'[1]11'!C15</f>
        <v>Puskesmas Cawas II</v>
      </c>
      <c r="D18" s="37">
        <v>103</v>
      </c>
      <c r="E18" s="37">
        <v>101</v>
      </c>
      <c r="F18" s="38">
        <f t="shared" ref="F18:F33" si="13">SUM(D18:E18)</f>
        <v>204</v>
      </c>
      <c r="G18" s="38">
        <v>107</v>
      </c>
      <c r="H18" s="39">
        <f t="shared" si="1"/>
        <v>103.88349514563106</v>
      </c>
      <c r="I18" s="38">
        <v>96</v>
      </c>
      <c r="J18" s="39">
        <f t="shared" si="2"/>
        <v>95.049504950495049</v>
      </c>
      <c r="K18" s="38">
        <f t="shared" si="3"/>
        <v>203</v>
      </c>
      <c r="L18" s="39">
        <f t="shared" si="4"/>
        <v>99.509803921568633</v>
      </c>
      <c r="M18" s="40">
        <v>78</v>
      </c>
      <c r="N18" s="39">
        <f t="shared" si="5"/>
        <v>75.728155339805824</v>
      </c>
      <c r="O18" s="40">
        <v>76</v>
      </c>
      <c r="P18" s="39">
        <f t="shared" si="6"/>
        <v>75.247524752475243</v>
      </c>
      <c r="Q18" s="40">
        <f t="shared" si="7"/>
        <v>154</v>
      </c>
      <c r="R18" s="39">
        <f t="shared" si="8"/>
        <v>75.490196078431367</v>
      </c>
      <c r="S18" s="38">
        <v>107</v>
      </c>
      <c r="T18" s="39">
        <f t="shared" si="9"/>
        <v>103.88349514563106</v>
      </c>
      <c r="U18" s="38">
        <v>96</v>
      </c>
      <c r="V18" s="41">
        <f t="shared" si="10"/>
        <v>95.049504950495049</v>
      </c>
      <c r="W18" s="38">
        <f t="shared" si="11"/>
        <v>203</v>
      </c>
      <c r="X18" s="42">
        <f t="shared" si="12"/>
        <v>99.509803921568633</v>
      </c>
      <c r="Y18" s="3"/>
      <c r="Z18" s="3"/>
    </row>
    <row r="19" spans="1:26" ht="19.5" customHeight="1" x14ac:dyDescent="0.25">
      <c r="A19" s="43">
        <v>8</v>
      </c>
      <c r="B19" s="36" t="str">
        <f>'[1]11'!B16</f>
        <v>Trucuk</v>
      </c>
      <c r="C19" s="36" t="str">
        <f>'[1]11'!C16</f>
        <v>Puskesmas Trucuk I</v>
      </c>
      <c r="D19" s="37">
        <v>142</v>
      </c>
      <c r="E19" s="37">
        <v>163</v>
      </c>
      <c r="F19" s="38">
        <f t="shared" si="13"/>
        <v>305</v>
      </c>
      <c r="G19" s="38">
        <v>136</v>
      </c>
      <c r="H19" s="39">
        <f t="shared" si="1"/>
        <v>95.774647887323937</v>
      </c>
      <c r="I19" s="38">
        <v>162</v>
      </c>
      <c r="J19" s="39">
        <f t="shared" si="2"/>
        <v>99.386503067484668</v>
      </c>
      <c r="K19" s="38">
        <f t="shared" si="3"/>
        <v>298</v>
      </c>
      <c r="L19" s="39">
        <f t="shared" si="4"/>
        <v>97.704918032786878</v>
      </c>
      <c r="M19" s="40">
        <v>146</v>
      </c>
      <c r="N19" s="39">
        <f t="shared" si="5"/>
        <v>102.8169014084507</v>
      </c>
      <c r="O19" s="40">
        <v>153</v>
      </c>
      <c r="P19" s="39">
        <f t="shared" si="6"/>
        <v>93.865030674846622</v>
      </c>
      <c r="Q19" s="40">
        <f t="shared" si="7"/>
        <v>299</v>
      </c>
      <c r="R19" s="39">
        <f t="shared" si="8"/>
        <v>98.032786885245898</v>
      </c>
      <c r="S19" s="38">
        <v>136</v>
      </c>
      <c r="T19" s="39">
        <f t="shared" si="9"/>
        <v>95.774647887323937</v>
      </c>
      <c r="U19" s="38">
        <v>162</v>
      </c>
      <c r="V19" s="41">
        <f t="shared" si="10"/>
        <v>99.386503067484668</v>
      </c>
      <c r="W19" s="38">
        <f t="shared" si="11"/>
        <v>298</v>
      </c>
      <c r="X19" s="42">
        <f t="shared" si="12"/>
        <v>97.704918032786878</v>
      </c>
      <c r="Y19" s="3"/>
      <c r="Z19" s="3"/>
    </row>
    <row r="20" spans="1:26" ht="19.5" customHeight="1" x14ac:dyDescent="0.25">
      <c r="A20" s="43">
        <v>9</v>
      </c>
      <c r="B20" s="36" t="str">
        <f>'[1]11'!B17</f>
        <v>Trucuk</v>
      </c>
      <c r="C20" s="36" t="str">
        <f>'[1]11'!C17</f>
        <v>Puskesmas Trucuk II</v>
      </c>
      <c r="D20" s="37">
        <v>184</v>
      </c>
      <c r="E20" s="37">
        <v>174</v>
      </c>
      <c r="F20" s="38">
        <f t="shared" si="13"/>
        <v>358</v>
      </c>
      <c r="G20" s="38">
        <v>172</v>
      </c>
      <c r="H20" s="39">
        <f t="shared" si="1"/>
        <v>93.478260869565219</v>
      </c>
      <c r="I20" s="38">
        <v>165</v>
      </c>
      <c r="J20" s="39">
        <f t="shared" si="2"/>
        <v>94.827586206896555</v>
      </c>
      <c r="K20" s="38">
        <f t="shared" si="3"/>
        <v>337</v>
      </c>
      <c r="L20" s="39">
        <f t="shared" si="4"/>
        <v>94.134078212290504</v>
      </c>
      <c r="M20" s="40">
        <v>137</v>
      </c>
      <c r="N20" s="39">
        <f t="shared" si="5"/>
        <v>74.456521739130437</v>
      </c>
      <c r="O20" s="40">
        <v>138</v>
      </c>
      <c r="P20" s="39">
        <f t="shared" si="6"/>
        <v>79.310344827586206</v>
      </c>
      <c r="Q20" s="40">
        <f t="shared" si="7"/>
        <v>275</v>
      </c>
      <c r="R20" s="39">
        <f t="shared" si="8"/>
        <v>76.815642458100569</v>
      </c>
      <c r="S20" s="38">
        <v>172</v>
      </c>
      <c r="T20" s="39">
        <f t="shared" si="9"/>
        <v>93.478260869565219</v>
      </c>
      <c r="U20" s="38">
        <v>165</v>
      </c>
      <c r="V20" s="41">
        <f t="shared" si="10"/>
        <v>94.827586206896555</v>
      </c>
      <c r="W20" s="38">
        <f t="shared" si="11"/>
        <v>337</v>
      </c>
      <c r="X20" s="42">
        <f t="shared" si="12"/>
        <v>94.134078212290504</v>
      </c>
      <c r="Y20" s="3"/>
      <c r="Z20" s="3"/>
    </row>
    <row r="21" spans="1:26" ht="19.5" customHeight="1" x14ac:dyDescent="0.25">
      <c r="A21" s="43">
        <v>10</v>
      </c>
      <c r="B21" s="36" t="str">
        <f>'[1]11'!B18</f>
        <v>Kalikotes</v>
      </c>
      <c r="C21" s="36" t="str">
        <f>'[1]11'!C18</f>
        <v>Puskesmas Kalikotes</v>
      </c>
      <c r="D21" s="37">
        <v>160</v>
      </c>
      <c r="E21" s="37">
        <v>135</v>
      </c>
      <c r="F21" s="38">
        <f t="shared" si="13"/>
        <v>295</v>
      </c>
      <c r="G21" s="38">
        <v>158</v>
      </c>
      <c r="H21" s="39">
        <f t="shared" si="1"/>
        <v>98.75</v>
      </c>
      <c r="I21" s="38">
        <v>130</v>
      </c>
      <c r="J21" s="39">
        <f t="shared" si="2"/>
        <v>96.296296296296291</v>
      </c>
      <c r="K21" s="38">
        <f t="shared" si="3"/>
        <v>288</v>
      </c>
      <c r="L21" s="39">
        <f t="shared" si="4"/>
        <v>97.627118644067806</v>
      </c>
      <c r="M21" s="40">
        <v>117</v>
      </c>
      <c r="N21" s="39">
        <f t="shared" si="5"/>
        <v>73.125</v>
      </c>
      <c r="O21" s="40">
        <v>98</v>
      </c>
      <c r="P21" s="39">
        <f t="shared" si="6"/>
        <v>72.592592592592595</v>
      </c>
      <c r="Q21" s="40">
        <f t="shared" si="7"/>
        <v>215</v>
      </c>
      <c r="R21" s="39">
        <f t="shared" si="8"/>
        <v>72.881355932203391</v>
      </c>
      <c r="S21" s="38">
        <v>158</v>
      </c>
      <c r="T21" s="39">
        <f t="shared" si="9"/>
        <v>98.75</v>
      </c>
      <c r="U21" s="38">
        <v>130</v>
      </c>
      <c r="V21" s="41">
        <f t="shared" si="10"/>
        <v>96.296296296296291</v>
      </c>
      <c r="W21" s="38">
        <f t="shared" si="11"/>
        <v>288</v>
      </c>
      <c r="X21" s="42">
        <f t="shared" si="12"/>
        <v>97.627118644067806</v>
      </c>
      <c r="Y21" s="3"/>
      <c r="Z21" s="3"/>
    </row>
    <row r="22" spans="1:26" ht="19.5" customHeight="1" x14ac:dyDescent="0.25">
      <c r="A22" s="43">
        <v>11</v>
      </c>
      <c r="B22" s="36" t="str">
        <f>'[1]11'!B19</f>
        <v>Kebonarum</v>
      </c>
      <c r="C22" s="36" t="str">
        <f>'[1]11'!C19</f>
        <v>Puskesmas Kebonarum</v>
      </c>
      <c r="D22" s="37">
        <v>70</v>
      </c>
      <c r="E22" s="37">
        <v>63</v>
      </c>
      <c r="F22" s="38">
        <f t="shared" si="13"/>
        <v>133</v>
      </c>
      <c r="G22" s="38">
        <v>72</v>
      </c>
      <c r="H22" s="39">
        <f t="shared" si="1"/>
        <v>102.85714285714285</v>
      </c>
      <c r="I22" s="38">
        <v>55</v>
      </c>
      <c r="J22" s="39">
        <f t="shared" si="2"/>
        <v>87.301587301587304</v>
      </c>
      <c r="K22" s="38">
        <f t="shared" si="3"/>
        <v>127</v>
      </c>
      <c r="L22" s="39">
        <f t="shared" si="4"/>
        <v>95.488721804511272</v>
      </c>
      <c r="M22" s="40">
        <v>68</v>
      </c>
      <c r="N22" s="39">
        <f t="shared" si="5"/>
        <v>97.142857142857139</v>
      </c>
      <c r="O22" s="40">
        <v>44</v>
      </c>
      <c r="P22" s="39">
        <f t="shared" si="6"/>
        <v>69.841269841269835</v>
      </c>
      <c r="Q22" s="40">
        <f t="shared" si="7"/>
        <v>112</v>
      </c>
      <c r="R22" s="39">
        <f t="shared" si="8"/>
        <v>84.210526315789465</v>
      </c>
      <c r="S22" s="38">
        <v>72</v>
      </c>
      <c r="T22" s="39">
        <f t="shared" si="9"/>
        <v>102.85714285714285</v>
      </c>
      <c r="U22" s="38">
        <v>55</v>
      </c>
      <c r="V22" s="41">
        <f t="shared" si="10"/>
        <v>87.301587301587304</v>
      </c>
      <c r="W22" s="38">
        <f t="shared" si="11"/>
        <v>127</v>
      </c>
      <c r="X22" s="42">
        <f t="shared" si="12"/>
        <v>95.488721804511272</v>
      </c>
      <c r="Y22" s="3"/>
      <c r="Z22" s="3"/>
    </row>
    <row r="23" spans="1:26" ht="19.5" customHeight="1" x14ac:dyDescent="0.25">
      <c r="A23" s="43">
        <v>12</v>
      </c>
      <c r="B23" s="36" t="str">
        <f>'[1]11'!B20</f>
        <v>Jogonalan</v>
      </c>
      <c r="C23" s="36" t="str">
        <f>'[1]11'!C20</f>
        <v>Puskesmas Jogonalan I</v>
      </c>
      <c r="D23" s="37">
        <v>105</v>
      </c>
      <c r="E23" s="37">
        <v>119</v>
      </c>
      <c r="F23" s="38">
        <f t="shared" si="13"/>
        <v>224</v>
      </c>
      <c r="G23" s="38">
        <v>106</v>
      </c>
      <c r="H23" s="39">
        <f t="shared" si="1"/>
        <v>100.95238095238095</v>
      </c>
      <c r="I23" s="38">
        <v>108</v>
      </c>
      <c r="J23" s="39">
        <f t="shared" si="2"/>
        <v>90.756302521008408</v>
      </c>
      <c r="K23" s="38">
        <f t="shared" si="3"/>
        <v>214</v>
      </c>
      <c r="L23" s="39">
        <f t="shared" si="4"/>
        <v>95.535714285714292</v>
      </c>
      <c r="M23" s="40">
        <v>116</v>
      </c>
      <c r="N23" s="39">
        <f t="shared" si="5"/>
        <v>110.47619047619048</v>
      </c>
      <c r="O23" s="40">
        <v>93</v>
      </c>
      <c r="P23" s="39">
        <f t="shared" si="6"/>
        <v>78.151260504201687</v>
      </c>
      <c r="Q23" s="40">
        <f t="shared" si="7"/>
        <v>209</v>
      </c>
      <c r="R23" s="39">
        <f t="shared" si="8"/>
        <v>93.303571428571431</v>
      </c>
      <c r="S23" s="38">
        <v>106</v>
      </c>
      <c r="T23" s="39">
        <f t="shared" si="9"/>
        <v>100.95238095238095</v>
      </c>
      <c r="U23" s="38">
        <v>108</v>
      </c>
      <c r="V23" s="41">
        <f t="shared" si="10"/>
        <v>90.756302521008408</v>
      </c>
      <c r="W23" s="38">
        <f t="shared" si="11"/>
        <v>214</v>
      </c>
      <c r="X23" s="42">
        <f t="shared" si="12"/>
        <v>95.535714285714292</v>
      </c>
      <c r="Y23" s="3"/>
      <c r="Z23" s="3"/>
    </row>
    <row r="24" spans="1:26" ht="19.5" customHeight="1" x14ac:dyDescent="0.25">
      <c r="A24" s="43">
        <v>13</v>
      </c>
      <c r="B24" s="36" t="str">
        <f>'[1]11'!B21</f>
        <v>Jogonalan</v>
      </c>
      <c r="C24" s="36" t="str">
        <f>'[1]11'!C21</f>
        <v>Puskesmas Jogonalan II</v>
      </c>
      <c r="D24" s="37">
        <v>130</v>
      </c>
      <c r="E24" s="37">
        <v>135</v>
      </c>
      <c r="F24" s="38">
        <f t="shared" si="13"/>
        <v>265</v>
      </c>
      <c r="G24" s="38">
        <v>135</v>
      </c>
      <c r="H24" s="39">
        <f t="shared" si="1"/>
        <v>103.84615384615385</v>
      </c>
      <c r="I24" s="38">
        <v>113</v>
      </c>
      <c r="J24" s="39">
        <f t="shared" si="2"/>
        <v>83.703703703703695</v>
      </c>
      <c r="K24" s="38">
        <f t="shared" si="3"/>
        <v>248</v>
      </c>
      <c r="L24" s="39">
        <f t="shared" si="4"/>
        <v>93.584905660377359</v>
      </c>
      <c r="M24" s="40">
        <v>124</v>
      </c>
      <c r="N24" s="39">
        <f t="shared" si="5"/>
        <v>95.384615384615387</v>
      </c>
      <c r="O24" s="40">
        <v>109</v>
      </c>
      <c r="P24" s="39">
        <f t="shared" si="6"/>
        <v>80.740740740740748</v>
      </c>
      <c r="Q24" s="40">
        <f t="shared" si="7"/>
        <v>233</v>
      </c>
      <c r="R24" s="39">
        <f t="shared" si="8"/>
        <v>87.924528301886795</v>
      </c>
      <c r="S24" s="38">
        <v>135</v>
      </c>
      <c r="T24" s="39">
        <f t="shared" si="9"/>
        <v>103.84615384615385</v>
      </c>
      <c r="U24" s="38">
        <v>113</v>
      </c>
      <c r="V24" s="41">
        <f t="shared" si="10"/>
        <v>83.703703703703695</v>
      </c>
      <c r="W24" s="38">
        <f t="shared" si="11"/>
        <v>248</v>
      </c>
      <c r="X24" s="42">
        <f t="shared" si="12"/>
        <v>93.584905660377359</v>
      </c>
      <c r="Y24" s="3"/>
      <c r="Z24" s="3"/>
    </row>
    <row r="25" spans="1:26" ht="19.5" customHeight="1" x14ac:dyDescent="0.25">
      <c r="A25" s="43">
        <v>14</v>
      </c>
      <c r="B25" s="36" t="str">
        <f>'[1]11'!B22</f>
        <v>Manisrenggo</v>
      </c>
      <c r="C25" s="36" t="str">
        <f>'[1]11'!C22</f>
        <v>Puskesmas Manisrenggo</v>
      </c>
      <c r="D25" s="37">
        <v>178</v>
      </c>
      <c r="E25" s="37">
        <v>148</v>
      </c>
      <c r="F25" s="38">
        <f t="shared" si="13"/>
        <v>326</v>
      </c>
      <c r="G25" s="38">
        <v>189</v>
      </c>
      <c r="H25" s="39">
        <f t="shared" si="1"/>
        <v>106.17977528089888</v>
      </c>
      <c r="I25" s="38">
        <v>173</v>
      </c>
      <c r="J25" s="39">
        <f t="shared" si="2"/>
        <v>116.89189189189189</v>
      </c>
      <c r="K25" s="38">
        <f t="shared" si="3"/>
        <v>362</v>
      </c>
      <c r="L25" s="39">
        <f t="shared" si="4"/>
        <v>111.04294478527608</v>
      </c>
      <c r="M25" s="40">
        <v>159</v>
      </c>
      <c r="N25" s="39">
        <f t="shared" si="5"/>
        <v>89.325842696629209</v>
      </c>
      <c r="O25" s="40">
        <v>142</v>
      </c>
      <c r="P25" s="39">
        <f t="shared" si="6"/>
        <v>95.945945945945937</v>
      </c>
      <c r="Q25" s="40">
        <f t="shared" si="7"/>
        <v>301</v>
      </c>
      <c r="R25" s="39">
        <f t="shared" si="8"/>
        <v>92.331288343558285</v>
      </c>
      <c r="S25" s="38">
        <v>189</v>
      </c>
      <c r="T25" s="39">
        <f t="shared" si="9"/>
        <v>106.17977528089888</v>
      </c>
      <c r="U25" s="38">
        <v>173</v>
      </c>
      <c r="V25" s="41">
        <f t="shared" si="10"/>
        <v>116.89189189189189</v>
      </c>
      <c r="W25" s="38">
        <f t="shared" si="11"/>
        <v>362</v>
      </c>
      <c r="X25" s="42">
        <f t="shared" si="12"/>
        <v>111.04294478527608</v>
      </c>
      <c r="Y25" s="3"/>
      <c r="Z25" s="3"/>
    </row>
    <row r="26" spans="1:26" ht="19.5" customHeight="1" x14ac:dyDescent="0.25">
      <c r="A26" s="43">
        <v>15</v>
      </c>
      <c r="B26" s="36" t="str">
        <f>'[1]11'!B23</f>
        <v>Karangnongko</v>
      </c>
      <c r="C26" s="36" t="str">
        <f>'[1]11'!C23</f>
        <v>Puskesmas Karangnongko</v>
      </c>
      <c r="D26" s="37">
        <v>160</v>
      </c>
      <c r="E26" s="37">
        <v>179</v>
      </c>
      <c r="F26" s="38">
        <f t="shared" si="13"/>
        <v>339</v>
      </c>
      <c r="G26" s="38">
        <v>173</v>
      </c>
      <c r="H26" s="39">
        <f t="shared" si="1"/>
        <v>108.125</v>
      </c>
      <c r="I26" s="38">
        <v>179</v>
      </c>
      <c r="J26" s="39">
        <f t="shared" si="2"/>
        <v>100</v>
      </c>
      <c r="K26" s="38">
        <f t="shared" si="3"/>
        <v>352</v>
      </c>
      <c r="L26" s="39">
        <f t="shared" si="4"/>
        <v>103.83480825958702</v>
      </c>
      <c r="M26" s="40">
        <v>136</v>
      </c>
      <c r="N26" s="39">
        <f t="shared" si="5"/>
        <v>85</v>
      </c>
      <c r="O26" s="40">
        <v>148</v>
      </c>
      <c r="P26" s="39">
        <f t="shared" si="6"/>
        <v>82.681564245810051</v>
      </c>
      <c r="Q26" s="40">
        <f t="shared" si="7"/>
        <v>284</v>
      </c>
      <c r="R26" s="39">
        <f t="shared" si="8"/>
        <v>83.775811209439539</v>
      </c>
      <c r="S26" s="38">
        <v>173</v>
      </c>
      <c r="T26" s="39">
        <f t="shared" si="9"/>
        <v>108.125</v>
      </c>
      <c r="U26" s="38">
        <v>179</v>
      </c>
      <c r="V26" s="41">
        <f t="shared" si="10"/>
        <v>100</v>
      </c>
      <c r="W26" s="38">
        <f t="shared" si="11"/>
        <v>352</v>
      </c>
      <c r="X26" s="42">
        <f t="shared" si="12"/>
        <v>103.83480825958702</v>
      </c>
      <c r="Y26" s="3"/>
      <c r="Z26" s="3"/>
    </row>
    <row r="27" spans="1:26" ht="19.5" customHeight="1" x14ac:dyDescent="0.25">
      <c r="A27" s="43">
        <v>16</v>
      </c>
      <c r="B27" s="36" t="str">
        <f>'[1]11'!B24</f>
        <v>Ngawen</v>
      </c>
      <c r="C27" s="36" t="str">
        <f>'[1]11'!C24</f>
        <v>Puskesmas Ngawen</v>
      </c>
      <c r="D27" s="37">
        <v>182</v>
      </c>
      <c r="E27" s="37">
        <v>193</v>
      </c>
      <c r="F27" s="38">
        <f t="shared" si="13"/>
        <v>375</v>
      </c>
      <c r="G27" s="38">
        <v>168</v>
      </c>
      <c r="H27" s="39">
        <f t="shared" si="1"/>
        <v>92.307692307692307</v>
      </c>
      <c r="I27" s="38">
        <v>186</v>
      </c>
      <c r="J27" s="39">
        <f t="shared" si="2"/>
        <v>96.373056994818654</v>
      </c>
      <c r="K27" s="38">
        <f t="shared" si="3"/>
        <v>354</v>
      </c>
      <c r="L27" s="39">
        <f t="shared" si="4"/>
        <v>94.399999999999991</v>
      </c>
      <c r="M27" s="40">
        <v>136</v>
      </c>
      <c r="N27" s="39">
        <f t="shared" si="5"/>
        <v>74.72527472527473</v>
      </c>
      <c r="O27" s="40">
        <v>152</v>
      </c>
      <c r="P27" s="39">
        <f t="shared" si="6"/>
        <v>78.756476683937819</v>
      </c>
      <c r="Q27" s="40">
        <f t="shared" si="7"/>
        <v>288</v>
      </c>
      <c r="R27" s="39">
        <f t="shared" si="8"/>
        <v>76.8</v>
      </c>
      <c r="S27" s="38">
        <v>168</v>
      </c>
      <c r="T27" s="39">
        <f t="shared" si="9"/>
        <v>92.307692307692307</v>
      </c>
      <c r="U27" s="38">
        <v>186</v>
      </c>
      <c r="V27" s="41">
        <f t="shared" si="10"/>
        <v>96.373056994818654</v>
      </c>
      <c r="W27" s="38">
        <f t="shared" si="11"/>
        <v>354</v>
      </c>
      <c r="X27" s="42">
        <f t="shared" si="12"/>
        <v>94.399999999999991</v>
      </c>
      <c r="Y27" s="3"/>
      <c r="Z27" s="3"/>
    </row>
    <row r="28" spans="1:26" ht="19.5" customHeight="1" x14ac:dyDescent="0.25">
      <c r="A28" s="43">
        <v>17</v>
      </c>
      <c r="B28" s="36" t="str">
        <f>'[1]11'!B25</f>
        <v>Ceper</v>
      </c>
      <c r="C28" s="36" t="str">
        <f>'[1]11'!C25</f>
        <v>Puskesmas Ceper</v>
      </c>
      <c r="D28" s="37">
        <v>139</v>
      </c>
      <c r="E28" s="37">
        <v>114</v>
      </c>
      <c r="F28" s="38">
        <f t="shared" si="13"/>
        <v>253</v>
      </c>
      <c r="G28" s="38">
        <v>130</v>
      </c>
      <c r="H28" s="39">
        <f t="shared" si="1"/>
        <v>93.525179856115102</v>
      </c>
      <c r="I28" s="38">
        <v>113</v>
      </c>
      <c r="J28" s="39">
        <f t="shared" si="2"/>
        <v>99.122807017543863</v>
      </c>
      <c r="K28" s="38">
        <f t="shared" si="3"/>
        <v>243</v>
      </c>
      <c r="L28" s="39">
        <f t="shared" si="4"/>
        <v>96.047430830039531</v>
      </c>
      <c r="M28" s="40">
        <v>121</v>
      </c>
      <c r="N28" s="39">
        <f t="shared" si="5"/>
        <v>87.050359712230218</v>
      </c>
      <c r="O28" s="40">
        <v>100</v>
      </c>
      <c r="P28" s="39">
        <f t="shared" si="6"/>
        <v>87.719298245614027</v>
      </c>
      <c r="Q28" s="40">
        <f t="shared" si="7"/>
        <v>221</v>
      </c>
      <c r="R28" s="39">
        <f t="shared" si="8"/>
        <v>87.351778656126484</v>
      </c>
      <c r="S28" s="38">
        <v>130</v>
      </c>
      <c r="T28" s="39">
        <f t="shared" si="9"/>
        <v>93.525179856115102</v>
      </c>
      <c r="U28" s="38">
        <v>113</v>
      </c>
      <c r="V28" s="41">
        <f t="shared" si="10"/>
        <v>99.122807017543863</v>
      </c>
      <c r="W28" s="38">
        <f t="shared" si="11"/>
        <v>243</v>
      </c>
      <c r="X28" s="42">
        <f t="shared" si="12"/>
        <v>96.047430830039531</v>
      </c>
      <c r="Y28" s="3"/>
      <c r="Z28" s="3"/>
    </row>
    <row r="29" spans="1:26" ht="19.5" customHeight="1" x14ac:dyDescent="0.25">
      <c r="A29" s="43">
        <v>18</v>
      </c>
      <c r="B29" s="36" t="str">
        <f>'[1]11'!B26</f>
        <v>Ceper</v>
      </c>
      <c r="C29" s="36" t="str">
        <f>'[1]11'!C26</f>
        <v>Puskesmas Jambukulon</v>
      </c>
      <c r="D29" s="37">
        <v>128</v>
      </c>
      <c r="E29" s="37">
        <v>113</v>
      </c>
      <c r="F29" s="38">
        <f t="shared" si="13"/>
        <v>241</v>
      </c>
      <c r="G29" s="38">
        <v>132</v>
      </c>
      <c r="H29" s="39">
        <f t="shared" si="1"/>
        <v>103.125</v>
      </c>
      <c r="I29" s="38">
        <v>129</v>
      </c>
      <c r="J29" s="39">
        <f t="shared" si="2"/>
        <v>114.15929203539822</v>
      </c>
      <c r="K29" s="38">
        <f t="shared" si="3"/>
        <v>261</v>
      </c>
      <c r="L29" s="39">
        <f t="shared" si="4"/>
        <v>108.29875518672199</v>
      </c>
      <c r="M29" s="40">
        <v>109</v>
      </c>
      <c r="N29" s="39">
        <f t="shared" si="5"/>
        <v>85.15625</v>
      </c>
      <c r="O29" s="40">
        <v>102</v>
      </c>
      <c r="P29" s="39">
        <f t="shared" si="6"/>
        <v>90.265486725663706</v>
      </c>
      <c r="Q29" s="40">
        <f t="shared" si="7"/>
        <v>211</v>
      </c>
      <c r="R29" s="39">
        <f t="shared" si="8"/>
        <v>87.551867219917014</v>
      </c>
      <c r="S29" s="38">
        <v>132</v>
      </c>
      <c r="T29" s="39">
        <f t="shared" si="9"/>
        <v>103.125</v>
      </c>
      <c r="U29" s="38">
        <v>129</v>
      </c>
      <c r="V29" s="41">
        <f t="shared" si="10"/>
        <v>114.15929203539822</v>
      </c>
      <c r="W29" s="38">
        <f t="shared" si="11"/>
        <v>261</v>
      </c>
      <c r="X29" s="42">
        <f t="shared" si="12"/>
        <v>108.29875518672199</v>
      </c>
      <c r="Y29" s="3"/>
      <c r="Z29" s="3"/>
    </row>
    <row r="30" spans="1:26" ht="19.5" customHeight="1" x14ac:dyDescent="0.25">
      <c r="A30" s="43">
        <v>19</v>
      </c>
      <c r="B30" s="36" t="str">
        <f>'[1]11'!B27</f>
        <v>Pedan</v>
      </c>
      <c r="C30" s="36" t="str">
        <f>'[1]11'!C27</f>
        <v>Puskesmas Pedan</v>
      </c>
      <c r="D30" s="37">
        <v>192</v>
      </c>
      <c r="E30" s="37">
        <v>209</v>
      </c>
      <c r="F30" s="38">
        <f t="shared" si="13"/>
        <v>401</v>
      </c>
      <c r="G30" s="38">
        <v>197</v>
      </c>
      <c r="H30" s="39">
        <f t="shared" si="1"/>
        <v>102.60416666666667</v>
      </c>
      <c r="I30" s="38">
        <v>193</v>
      </c>
      <c r="J30" s="39">
        <f t="shared" si="2"/>
        <v>92.344497607655512</v>
      </c>
      <c r="K30" s="38">
        <f t="shared" si="3"/>
        <v>390</v>
      </c>
      <c r="L30" s="39">
        <f t="shared" si="4"/>
        <v>97.256857855361602</v>
      </c>
      <c r="M30" s="40">
        <v>168</v>
      </c>
      <c r="N30" s="39">
        <f t="shared" si="5"/>
        <v>87.5</v>
      </c>
      <c r="O30" s="40">
        <v>151</v>
      </c>
      <c r="P30" s="39">
        <f t="shared" si="6"/>
        <v>72.248803827751189</v>
      </c>
      <c r="Q30" s="40">
        <f t="shared" si="7"/>
        <v>319</v>
      </c>
      <c r="R30" s="39">
        <f t="shared" si="8"/>
        <v>79.551122194513709</v>
      </c>
      <c r="S30" s="38">
        <v>197</v>
      </c>
      <c r="T30" s="39">
        <f t="shared" si="9"/>
        <v>102.60416666666667</v>
      </c>
      <c r="U30" s="38">
        <v>193</v>
      </c>
      <c r="V30" s="41">
        <f t="shared" si="10"/>
        <v>92.344497607655512</v>
      </c>
      <c r="W30" s="38">
        <f t="shared" si="11"/>
        <v>390</v>
      </c>
      <c r="X30" s="42">
        <f t="shared" si="12"/>
        <v>97.256857855361602</v>
      </c>
      <c r="Y30" s="3"/>
      <c r="Z30" s="3"/>
    </row>
    <row r="31" spans="1:26" ht="19.5" customHeight="1" x14ac:dyDescent="0.25">
      <c r="A31" s="43">
        <v>20</v>
      </c>
      <c r="B31" s="36" t="str">
        <f>'[1]11'!B28</f>
        <v>Karangdowo</v>
      </c>
      <c r="C31" s="36" t="str">
        <f>'[1]11'!C28</f>
        <v>Puskesmas Karangdowo</v>
      </c>
      <c r="D31" s="37">
        <v>152</v>
      </c>
      <c r="E31" s="37">
        <v>152</v>
      </c>
      <c r="F31" s="38">
        <f t="shared" si="13"/>
        <v>304</v>
      </c>
      <c r="G31" s="38">
        <v>164</v>
      </c>
      <c r="H31" s="39">
        <f t="shared" si="1"/>
        <v>107.89473684210526</v>
      </c>
      <c r="I31" s="38">
        <v>146</v>
      </c>
      <c r="J31" s="39">
        <f t="shared" si="2"/>
        <v>96.05263157894737</v>
      </c>
      <c r="K31" s="38">
        <f t="shared" si="3"/>
        <v>310</v>
      </c>
      <c r="L31" s="39">
        <f t="shared" si="4"/>
        <v>101.9736842105263</v>
      </c>
      <c r="M31" s="40">
        <v>168</v>
      </c>
      <c r="N31" s="39">
        <f t="shared" si="5"/>
        <v>110.5263157894737</v>
      </c>
      <c r="O31" s="40">
        <v>134</v>
      </c>
      <c r="P31" s="39">
        <f t="shared" si="6"/>
        <v>88.157894736842096</v>
      </c>
      <c r="Q31" s="40">
        <f t="shared" si="7"/>
        <v>302</v>
      </c>
      <c r="R31" s="39">
        <f t="shared" si="8"/>
        <v>99.342105263157904</v>
      </c>
      <c r="S31" s="38">
        <v>164</v>
      </c>
      <c r="T31" s="39">
        <f t="shared" si="9"/>
        <v>107.89473684210526</v>
      </c>
      <c r="U31" s="38">
        <v>146</v>
      </c>
      <c r="V31" s="41">
        <f t="shared" si="10"/>
        <v>96.05263157894737</v>
      </c>
      <c r="W31" s="38">
        <f t="shared" si="11"/>
        <v>310</v>
      </c>
      <c r="X31" s="42">
        <f t="shared" si="12"/>
        <v>101.9736842105263</v>
      </c>
      <c r="Y31" s="3"/>
      <c r="Z31" s="3"/>
    </row>
    <row r="32" spans="1:26" ht="19.5" customHeight="1" x14ac:dyDescent="0.25">
      <c r="A32" s="43">
        <v>21</v>
      </c>
      <c r="B32" s="36" t="str">
        <f>'[1]11'!B29</f>
        <v>Juwiring</v>
      </c>
      <c r="C32" s="36" t="str">
        <f>'[1]11'!C29</f>
        <v>Puskesmas Juwiring</v>
      </c>
      <c r="D32" s="37">
        <v>263</v>
      </c>
      <c r="E32" s="37">
        <v>224</v>
      </c>
      <c r="F32" s="38">
        <f t="shared" si="13"/>
        <v>487</v>
      </c>
      <c r="G32" s="38">
        <v>263</v>
      </c>
      <c r="H32" s="39">
        <f t="shared" si="1"/>
        <v>100</v>
      </c>
      <c r="I32" s="38">
        <v>237</v>
      </c>
      <c r="J32" s="39">
        <f t="shared" si="2"/>
        <v>105.80357142857142</v>
      </c>
      <c r="K32" s="38">
        <f t="shared" si="3"/>
        <v>500</v>
      </c>
      <c r="L32" s="39">
        <f t="shared" si="4"/>
        <v>102.66940451745378</v>
      </c>
      <c r="M32" s="40">
        <v>247</v>
      </c>
      <c r="N32" s="39">
        <f t="shared" si="5"/>
        <v>93.916349809885929</v>
      </c>
      <c r="O32" s="40">
        <v>208</v>
      </c>
      <c r="P32" s="39">
        <f t="shared" si="6"/>
        <v>92.857142857142861</v>
      </c>
      <c r="Q32" s="40">
        <f t="shared" si="7"/>
        <v>455</v>
      </c>
      <c r="R32" s="39">
        <f t="shared" si="8"/>
        <v>93.429158110882966</v>
      </c>
      <c r="S32" s="38">
        <v>263</v>
      </c>
      <c r="T32" s="39">
        <f t="shared" si="9"/>
        <v>100</v>
      </c>
      <c r="U32" s="38">
        <v>237</v>
      </c>
      <c r="V32" s="41">
        <f t="shared" si="10"/>
        <v>105.80357142857142</v>
      </c>
      <c r="W32" s="38">
        <f t="shared" si="11"/>
        <v>500</v>
      </c>
      <c r="X32" s="42">
        <f t="shared" si="12"/>
        <v>102.66940451745378</v>
      </c>
      <c r="Y32" s="3"/>
      <c r="Z32" s="3"/>
    </row>
    <row r="33" spans="1:26" ht="19.5" customHeight="1" x14ac:dyDescent="0.25">
      <c r="A33" s="43">
        <v>22</v>
      </c>
      <c r="B33" s="36" t="str">
        <f>'[1]11'!B30</f>
        <v>Wonosari</v>
      </c>
      <c r="C33" s="36" t="str">
        <f>'[1]11'!C30</f>
        <v>Puskesmas Wonosari I</v>
      </c>
      <c r="D33" s="37">
        <v>135</v>
      </c>
      <c r="E33" s="37">
        <v>108</v>
      </c>
      <c r="F33" s="38">
        <f t="shared" si="13"/>
        <v>243</v>
      </c>
      <c r="G33" s="38">
        <v>131</v>
      </c>
      <c r="H33" s="39">
        <f t="shared" si="1"/>
        <v>97.037037037037038</v>
      </c>
      <c r="I33" s="38">
        <v>125</v>
      </c>
      <c r="J33" s="39">
        <f t="shared" si="2"/>
        <v>115.74074074074075</v>
      </c>
      <c r="K33" s="38">
        <f t="shared" si="3"/>
        <v>256</v>
      </c>
      <c r="L33" s="39">
        <f t="shared" si="4"/>
        <v>105.34979423868313</v>
      </c>
      <c r="M33" s="40">
        <v>101</v>
      </c>
      <c r="N33" s="39">
        <f t="shared" si="5"/>
        <v>74.81481481481481</v>
      </c>
      <c r="O33" s="40">
        <v>103</v>
      </c>
      <c r="P33" s="39">
        <f t="shared" si="6"/>
        <v>95.370370370370367</v>
      </c>
      <c r="Q33" s="40">
        <f t="shared" si="7"/>
        <v>204</v>
      </c>
      <c r="R33" s="39">
        <f t="shared" si="8"/>
        <v>83.950617283950606</v>
      </c>
      <c r="S33" s="38">
        <v>131</v>
      </c>
      <c r="T33" s="39">
        <f t="shared" si="9"/>
        <v>97.037037037037038</v>
      </c>
      <c r="U33" s="38">
        <v>125</v>
      </c>
      <c r="V33" s="41">
        <f t="shared" si="10"/>
        <v>115.74074074074075</v>
      </c>
      <c r="W33" s="38">
        <f t="shared" si="11"/>
        <v>256</v>
      </c>
      <c r="X33" s="42">
        <f t="shared" si="12"/>
        <v>105.34979423868313</v>
      </c>
      <c r="Y33" s="3"/>
      <c r="Z33" s="3"/>
    </row>
    <row r="34" spans="1:26" ht="19.5" customHeight="1" x14ac:dyDescent="0.25">
      <c r="A34" s="43">
        <v>9</v>
      </c>
      <c r="B34" s="36" t="str">
        <f>'[1]11'!B31</f>
        <v>Wonosari</v>
      </c>
      <c r="C34" s="36" t="str">
        <f>'[1]11'!C31</f>
        <v>Puskesmas Wonosari II</v>
      </c>
      <c r="D34" s="37">
        <v>163</v>
      </c>
      <c r="E34" s="37">
        <v>140</v>
      </c>
      <c r="F34" s="38">
        <f t="shared" si="0"/>
        <v>303</v>
      </c>
      <c r="G34" s="38">
        <v>151</v>
      </c>
      <c r="H34" s="39">
        <f t="shared" si="1"/>
        <v>92.638036809815944</v>
      </c>
      <c r="I34" s="38">
        <v>151</v>
      </c>
      <c r="J34" s="39">
        <f t="shared" si="2"/>
        <v>107.85714285714285</v>
      </c>
      <c r="K34" s="38">
        <f t="shared" si="3"/>
        <v>302</v>
      </c>
      <c r="L34" s="39">
        <f t="shared" si="4"/>
        <v>99.669966996699671</v>
      </c>
      <c r="M34" s="40">
        <v>144</v>
      </c>
      <c r="N34" s="39">
        <f t="shared" si="5"/>
        <v>88.343558282208591</v>
      </c>
      <c r="O34" s="40">
        <v>137</v>
      </c>
      <c r="P34" s="39">
        <f t="shared" si="6"/>
        <v>97.857142857142847</v>
      </c>
      <c r="Q34" s="40">
        <f t="shared" si="7"/>
        <v>281</v>
      </c>
      <c r="R34" s="39">
        <f t="shared" si="8"/>
        <v>92.739273927392745</v>
      </c>
      <c r="S34" s="38">
        <v>151</v>
      </c>
      <c r="T34" s="39">
        <f t="shared" si="9"/>
        <v>92.638036809815944</v>
      </c>
      <c r="U34" s="38">
        <v>151</v>
      </c>
      <c r="V34" s="41">
        <f t="shared" si="10"/>
        <v>107.85714285714285</v>
      </c>
      <c r="W34" s="38">
        <f t="shared" si="11"/>
        <v>302</v>
      </c>
      <c r="X34" s="42">
        <f t="shared" si="12"/>
        <v>99.669966996699671</v>
      </c>
      <c r="Y34" s="3"/>
      <c r="Z34" s="3"/>
    </row>
    <row r="35" spans="1:26" ht="19.5" customHeight="1" x14ac:dyDescent="0.25">
      <c r="A35" s="43">
        <v>10</v>
      </c>
      <c r="B35" s="36" t="str">
        <f>'[1]11'!B32</f>
        <v>Delanggu</v>
      </c>
      <c r="C35" s="36" t="str">
        <f>'[1]11'!C32</f>
        <v>Puskesmas Delanggu</v>
      </c>
      <c r="D35" s="37">
        <v>162</v>
      </c>
      <c r="E35" s="37">
        <v>158</v>
      </c>
      <c r="F35" s="38">
        <f t="shared" si="0"/>
        <v>320</v>
      </c>
      <c r="G35" s="38">
        <v>163</v>
      </c>
      <c r="H35" s="39">
        <f t="shared" si="1"/>
        <v>100.61728395061729</v>
      </c>
      <c r="I35" s="38">
        <v>150</v>
      </c>
      <c r="J35" s="39">
        <f t="shared" si="2"/>
        <v>94.936708860759495</v>
      </c>
      <c r="K35" s="38">
        <f t="shared" si="3"/>
        <v>313</v>
      </c>
      <c r="L35" s="39">
        <f t="shared" si="4"/>
        <v>97.8125</v>
      </c>
      <c r="M35" s="40">
        <v>123</v>
      </c>
      <c r="N35" s="39">
        <f t="shared" si="5"/>
        <v>75.925925925925924</v>
      </c>
      <c r="O35" s="40">
        <v>137</v>
      </c>
      <c r="P35" s="39">
        <f t="shared" si="6"/>
        <v>86.70886075949366</v>
      </c>
      <c r="Q35" s="40">
        <f t="shared" si="7"/>
        <v>260</v>
      </c>
      <c r="R35" s="39">
        <f t="shared" si="8"/>
        <v>81.25</v>
      </c>
      <c r="S35" s="38">
        <v>163</v>
      </c>
      <c r="T35" s="39">
        <f t="shared" si="9"/>
        <v>100.61728395061729</v>
      </c>
      <c r="U35" s="38">
        <v>150</v>
      </c>
      <c r="V35" s="41">
        <f t="shared" si="10"/>
        <v>94.936708860759495</v>
      </c>
      <c r="W35" s="38">
        <f t="shared" si="11"/>
        <v>313</v>
      </c>
      <c r="X35" s="42">
        <f t="shared" si="12"/>
        <v>97.8125</v>
      </c>
      <c r="Y35" s="3"/>
      <c r="Z35" s="3"/>
    </row>
    <row r="36" spans="1:26" ht="19.5" customHeight="1" x14ac:dyDescent="0.25">
      <c r="A36" s="43">
        <v>11</v>
      </c>
      <c r="B36" s="36" t="str">
        <f>'[1]11'!B33</f>
        <v>Polanharjo</v>
      </c>
      <c r="C36" s="36" t="str">
        <f>'[1]11'!C33</f>
        <v>Puskesmas Polanharjo</v>
      </c>
      <c r="D36" s="37">
        <v>169</v>
      </c>
      <c r="E36" s="37">
        <v>154</v>
      </c>
      <c r="F36" s="38">
        <f t="shared" si="0"/>
        <v>323</v>
      </c>
      <c r="G36" s="38">
        <v>153</v>
      </c>
      <c r="H36" s="39">
        <f t="shared" si="1"/>
        <v>90.532544378698219</v>
      </c>
      <c r="I36" s="38">
        <v>171</v>
      </c>
      <c r="J36" s="39">
        <f t="shared" si="2"/>
        <v>111.03896103896105</v>
      </c>
      <c r="K36" s="38">
        <f t="shared" si="3"/>
        <v>324</v>
      </c>
      <c r="L36" s="39">
        <f t="shared" si="4"/>
        <v>100.30959752321982</v>
      </c>
      <c r="M36" s="40">
        <v>117</v>
      </c>
      <c r="N36" s="39">
        <f t="shared" si="5"/>
        <v>69.230769230769226</v>
      </c>
      <c r="O36" s="40">
        <v>129</v>
      </c>
      <c r="P36" s="39">
        <f t="shared" si="6"/>
        <v>83.766233766233768</v>
      </c>
      <c r="Q36" s="40">
        <f t="shared" si="7"/>
        <v>246</v>
      </c>
      <c r="R36" s="39">
        <f t="shared" si="8"/>
        <v>76.160990712074309</v>
      </c>
      <c r="S36" s="38">
        <v>153</v>
      </c>
      <c r="T36" s="39">
        <f t="shared" si="9"/>
        <v>90.532544378698219</v>
      </c>
      <c r="U36" s="38">
        <v>171</v>
      </c>
      <c r="V36" s="41">
        <f t="shared" si="10"/>
        <v>111.03896103896105</v>
      </c>
      <c r="W36" s="38">
        <f t="shared" si="11"/>
        <v>324</v>
      </c>
      <c r="X36" s="42">
        <f t="shared" si="12"/>
        <v>100.30959752321982</v>
      </c>
      <c r="Y36" s="3"/>
      <c r="Z36" s="3"/>
    </row>
    <row r="37" spans="1:26" ht="19.5" customHeight="1" x14ac:dyDescent="0.25">
      <c r="A37" s="43">
        <v>12</v>
      </c>
      <c r="B37" s="36" t="str">
        <f>'[1]11'!B34</f>
        <v>Karanganom</v>
      </c>
      <c r="C37" s="36" t="str">
        <f>'[1]11'!C34</f>
        <v>Puskesmas Karanganom</v>
      </c>
      <c r="D37" s="37">
        <v>214</v>
      </c>
      <c r="E37" s="37">
        <v>193</v>
      </c>
      <c r="F37" s="38">
        <f t="shared" si="0"/>
        <v>407</v>
      </c>
      <c r="G37" s="38">
        <v>199</v>
      </c>
      <c r="H37" s="39">
        <f t="shared" si="1"/>
        <v>92.990654205607484</v>
      </c>
      <c r="I37" s="38">
        <v>196</v>
      </c>
      <c r="J37" s="39">
        <f t="shared" si="2"/>
        <v>101.55440414507773</v>
      </c>
      <c r="K37" s="38">
        <f t="shared" si="3"/>
        <v>395</v>
      </c>
      <c r="L37" s="39">
        <f t="shared" si="4"/>
        <v>97.051597051597042</v>
      </c>
      <c r="M37" s="40">
        <v>156</v>
      </c>
      <c r="N37" s="39">
        <f t="shared" si="5"/>
        <v>72.89719626168224</v>
      </c>
      <c r="O37" s="40">
        <v>160</v>
      </c>
      <c r="P37" s="39">
        <f t="shared" si="6"/>
        <v>82.901554404145074</v>
      </c>
      <c r="Q37" s="40">
        <f t="shared" si="7"/>
        <v>316</v>
      </c>
      <c r="R37" s="39">
        <f t="shared" si="8"/>
        <v>77.64127764127764</v>
      </c>
      <c r="S37" s="38">
        <v>199</v>
      </c>
      <c r="T37" s="39">
        <f t="shared" si="9"/>
        <v>92.990654205607484</v>
      </c>
      <c r="U37" s="38">
        <v>196</v>
      </c>
      <c r="V37" s="41">
        <f t="shared" si="10"/>
        <v>101.55440414507773</v>
      </c>
      <c r="W37" s="38">
        <f t="shared" si="11"/>
        <v>395</v>
      </c>
      <c r="X37" s="42">
        <f t="shared" si="12"/>
        <v>97.051597051597042</v>
      </c>
      <c r="Y37" s="3"/>
      <c r="Z37" s="3"/>
    </row>
    <row r="38" spans="1:26" ht="19.5" customHeight="1" x14ac:dyDescent="0.25">
      <c r="A38" s="43">
        <v>13</v>
      </c>
      <c r="B38" s="36" t="str">
        <f>'[1]11'!B35</f>
        <v>Tulung</v>
      </c>
      <c r="C38" s="36" t="str">
        <f>'[1]11'!C35</f>
        <v>Puskesmas Majegan</v>
      </c>
      <c r="D38" s="37">
        <v>135</v>
      </c>
      <c r="E38" s="37">
        <v>96</v>
      </c>
      <c r="F38" s="38">
        <f t="shared" si="0"/>
        <v>231</v>
      </c>
      <c r="G38" s="38">
        <v>134</v>
      </c>
      <c r="H38" s="39">
        <f t="shared" si="1"/>
        <v>99.259259259259252</v>
      </c>
      <c r="I38" s="38">
        <v>100</v>
      </c>
      <c r="J38" s="39">
        <f t="shared" si="2"/>
        <v>104.16666666666667</v>
      </c>
      <c r="K38" s="38">
        <f t="shared" si="3"/>
        <v>234</v>
      </c>
      <c r="L38" s="39">
        <f t="shared" si="4"/>
        <v>101.29870129870129</v>
      </c>
      <c r="M38" s="40">
        <v>107</v>
      </c>
      <c r="N38" s="39">
        <f t="shared" si="5"/>
        <v>79.259259259259267</v>
      </c>
      <c r="O38" s="40">
        <v>86</v>
      </c>
      <c r="P38" s="39">
        <f t="shared" si="6"/>
        <v>89.583333333333343</v>
      </c>
      <c r="Q38" s="40">
        <f t="shared" si="7"/>
        <v>193</v>
      </c>
      <c r="R38" s="39">
        <f t="shared" si="8"/>
        <v>83.549783549783555</v>
      </c>
      <c r="S38" s="38">
        <v>134</v>
      </c>
      <c r="T38" s="39">
        <f t="shared" si="9"/>
        <v>99.259259259259252</v>
      </c>
      <c r="U38" s="38">
        <v>100</v>
      </c>
      <c r="V38" s="41">
        <f t="shared" si="10"/>
        <v>104.16666666666667</v>
      </c>
      <c r="W38" s="38">
        <f t="shared" si="11"/>
        <v>234</v>
      </c>
      <c r="X38" s="42">
        <f t="shared" si="12"/>
        <v>101.29870129870129</v>
      </c>
      <c r="Y38" s="3"/>
      <c r="Z38" s="3"/>
    </row>
    <row r="39" spans="1:26" ht="19.5" customHeight="1" x14ac:dyDescent="0.25">
      <c r="A39" s="43">
        <v>14</v>
      </c>
      <c r="B39" s="36" t="str">
        <f>'[1]11'!B36</f>
        <v>Tulung</v>
      </c>
      <c r="C39" s="36" t="str">
        <f>'[1]11'!C36</f>
        <v>Puskesmas Tulung</v>
      </c>
      <c r="D39" s="37">
        <v>109</v>
      </c>
      <c r="E39" s="37">
        <v>141</v>
      </c>
      <c r="F39" s="38">
        <f t="shared" si="0"/>
        <v>250</v>
      </c>
      <c r="G39" s="38">
        <v>115</v>
      </c>
      <c r="H39" s="39">
        <f t="shared" si="1"/>
        <v>105.50458715596329</v>
      </c>
      <c r="I39" s="38">
        <v>131</v>
      </c>
      <c r="J39" s="39">
        <f t="shared" si="2"/>
        <v>92.907801418439718</v>
      </c>
      <c r="K39" s="38">
        <f t="shared" si="3"/>
        <v>246</v>
      </c>
      <c r="L39" s="39">
        <f t="shared" si="4"/>
        <v>98.4</v>
      </c>
      <c r="M39" s="40">
        <v>94</v>
      </c>
      <c r="N39" s="39">
        <f t="shared" si="5"/>
        <v>86.238532110091754</v>
      </c>
      <c r="O39" s="40">
        <v>102</v>
      </c>
      <c r="P39" s="39">
        <f t="shared" si="6"/>
        <v>72.340425531914903</v>
      </c>
      <c r="Q39" s="40">
        <f t="shared" si="7"/>
        <v>196</v>
      </c>
      <c r="R39" s="39">
        <f t="shared" si="8"/>
        <v>78.400000000000006</v>
      </c>
      <c r="S39" s="38">
        <v>115</v>
      </c>
      <c r="T39" s="39">
        <f t="shared" si="9"/>
        <v>105.50458715596329</v>
      </c>
      <c r="U39" s="38">
        <v>131</v>
      </c>
      <c r="V39" s="41">
        <f t="shared" si="10"/>
        <v>92.907801418439718</v>
      </c>
      <c r="W39" s="38">
        <f t="shared" si="11"/>
        <v>246</v>
      </c>
      <c r="X39" s="42">
        <f t="shared" si="12"/>
        <v>98.4</v>
      </c>
      <c r="Y39" s="3"/>
      <c r="Z39" s="3"/>
    </row>
    <row r="40" spans="1:26" ht="19.5" customHeight="1" x14ac:dyDescent="0.25">
      <c r="A40" s="43">
        <v>15</v>
      </c>
      <c r="B40" s="36" t="str">
        <f>'[1]11'!B37</f>
        <v>Jatinom</v>
      </c>
      <c r="C40" s="36" t="str">
        <f>'[1]11'!C37</f>
        <v>Puskesmas Jatinom</v>
      </c>
      <c r="D40" s="37">
        <v>128</v>
      </c>
      <c r="E40" s="37">
        <v>117</v>
      </c>
      <c r="F40" s="38">
        <f t="shared" si="0"/>
        <v>245</v>
      </c>
      <c r="G40" s="38">
        <v>118</v>
      </c>
      <c r="H40" s="39">
        <f t="shared" si="1"/>
        <v>92.1875</v>
      </c>
      <c r="I40" s="38">
        <v>126</v>
      </c>
      <c r="J40" s="39">
        <f t="shared" si="2"/>
        <v>107.69230769230769</v>
      </c>
      <c r="K40" s="38">
        <f t="shared" si="3"/>
        <v>244</v>
      </c>
      <c r="L40" s="39">
        <f t="shared" si="4"/>
        <v>99.591836734693871</v>
      </c>
      <c r="M40" s="40">
        <v>99</v>
      </c>
      <c r="N40" s="39">
        <f t="shared" si="5"/>
        <v>77.34375</v>
      </c>
      <c r="O40" s="40">
        <v>101</v>
      </c>
      <c r="P40" s="39">
        <f t="shared" si="6"/>
        <v>86.324786324786331</v>
      </c>
      <c r="Q40" s="40">
        <f t="shared" si="7"/>
        <v>200</v>
      </c>
      <c r="R40" s="39">
        <f t="shared" si="8"/>
        <v>81.632653061224488</v>
      </c>
      <c r="S40" s="38">
        <v>118</v>
      </c>
      <c r="T40" s="39">
        <f t="shared" si="9"/>
        <v>92.1875</v>
      </c>
      <c r="U40" s="38">
        <v>126</v>
      </c>
      <c r="V40" s="41">
        <f t="shared" si="10"/>
        <v>107.69230769230769</v>
      </c>
      <c r="W40" s="38">
        <f t="shared" si="11"/>
        <v>244</v>
      </c>
      <c r="X40" s="42">
        <f t="shared" si="12"/>
        <v>99.591836734693871</v>
      </c>
      <c r="Y40" s="3"/>
      <c r="Z40" s="3"/>
    </row>
    <row r="41" spans="1:26" ht="19.5" customHeight="1" x14ac:dyDescent="0.25">
      <c r="A41" s="43">
        <v>16</v>
      </c>
      <c r="B41" s="36" t="str">
        <f>'[1]11'!B38</f>
        <v>Jatinom</v>
      </c>
      <c r="C41" s="36" t="str">
        <f>'[1]11'!C38</f>
        <v>Puskesmas Kayumas</v>
      </c>
      <c r="D41" s="37">
        <v>163</v>
      </c>
      <c r="E41" s="37">
        <v>139</v>
      </c>
      <c r="F41" s="38">
        <f t="shared" si="0"/>
        <v>302</v>
      </c>
      <c r="G41" s="38">
        <v>165</v>
      </c>
      <c r="H41" s="39">
        <f t="shared" si="1"/>
        <v>101.22699386503066</v>
      </c>
      <c r="I41" s="38">
        <v>136</v>
      </c>
      <c r="J41" s="39">
        <f t="shared" si="2"/>
        <v>97.841726618705039</v>
      </c>
      <c r="K41" s="38">
        <f t="shared" si="3"/>
        <v>301</v>
      </c>
      <c r="L41" s="39">
        <f t="shared" si="4"/>
        <v>99.668874172185426</v>
      </c>
      <c r="M41" s="40">
        <v>119</v>
      </c>
      <c r="N41" s="39">
        <f t="shared" si="5"/>
        <v>73.00613496932516</v>
      </c>
      <c r="O41" s="40">
        <v>104</v>
      </c>
      <c r="P41" s="39">
        <f t="shared" si="6"/>
        <v>74.82014388489209</v>
      </c>
      <c r="Q41" s="40">
        <f t="shared" si="7"/>
        <v>223</v>
      </c>
      <c r="R41" s="39">
        <f t="shared" si="8"/>
        <v>73.841059602649011</v>
      </c>
      <c r="S41" s="38">
        <v>165</v>
      </c>
      <c r="T41" s="39">
        <f t="shared" si="9"/>
        <v>101.22699386503066</v>
      </c>
      <c r="U41" s="38">
        <v>136</v>
      </c>
      <c r="V41" s="41">
        <f t="shared" si="10"/>
        <v>97.841726618705039</v>
      </c>
      <c r="W41" s="38">
        <f t="shared" si="11"/>
        <v>301</v>
      </c>
      <c r="X41" s="42">
        <f t="shared" si="12"/>
        <v>99.668874172185426</v>
      </c>
      <c r="Y41" s="3"/>
      <c r="Z41" s="3"/>
    </row>
    <row r="42" spans="1:26" ht="19.5" customHeight="1" x14ac:dyDescent="0.25">
      <c r="A42" s="43">
        <v>17</v>
      </c>
      <c r="B42" s="36" t="str">
        <f>'[1]11'!B39</f>
        <v>Kemalang</v>
      </c>
      <c r="C42" s="36" t="str">
        <f>'[1]11'!C39</f>
        <v>Puskesmas Kemalang</v>
      </c>
      <c r="D42" s="37">
        <v>203</v>
      </c>
      <c r="E42" s="37">
        <v>179</v>
      </c>
      <c r="F42" s="38">
        <f t="shared" si="0"/>
        <v>382</v>
      </c>
      <c r="G42" s="38">
        <v>198</v>
      </c>
      <c r="H42" s="39">
        <f t="shared" si="1"/>
        <v>97.536945812807886</v>
      </c>
      <c r="I42" s="38">
        <v>176</v>
      </c>
      <c r="J42" s="39">
        <f t="shared" si="2"/>
        <v>98.324022346368707</v>
      </c>
      <c r="K42" s="38">
        <f t="shared" si="3"/>
        <v>374</v>
      </c>
      <c r="L42" s="39">
        <f t="shared" si="4"/>
        <v>97.905759162303667</v>
      </c>
      <c r="M42" s="40">
        <v>165</v>
      </c>
      <c r="N42" s="39">
        <f t="shared" si="5"/>
        <v>81.2807881773399</v>
      </c>
      <c r="O42" s="40">
        <v>153</v>
      </c>
      <c r="P42" s="39">
        <f t="shared" si="6"/>
        <v>85.47486033519553</v>
      </c>
      <c r="Q42" s="40">
        <f t="shared" si="7"/>
        <v>318</v>
      </c>
      <c r="R42" s="39">
        <f t="shared" si="8"/>
        <v>83.246073298429323</v>
      </c>
      <c r="S42" s="38">
        <v>198</v>
      </c>
      <c r="T42" s="39">
        <f t="shared" si="9"/>
        <v>97.536945812807886</v>
      </c>
      <c r="U42" s="38">
        <v>176</v>
      </c>
      <c r="V42" s="41">
        <f t="shared" si="10"/>
        <v>98.324022346368707</v>
      </c>
      <c r="W42" s="38">
        <f t="shared" si="11"/>
        <v>374</v>
      </c>
      <c r="X42" s="42">
        <f t="shared" si="12"/>
        <v>97.905759162303667</v>
      </c>
      <c r="Y42" s="3"/>
      <c r="Z42" s="3"/>
    </row>
    <row r="43" spans="1:26" ht="19.5" customHeight="1" x14ac:dyDescent="0.25">
      <c r="A43" s="43">
        <v>18</v>
      </c>
      <c r="B43" s="36" t="str">
        <f>'[1]11'!B40</f>
        <v xml:space="preserve">Klaten Selatan </v>
      </c>
      <c r="C43" s="36" t="str">
        <f>'[1]11'!C40</f>
        <v>Puskesmas Klaten Selatan</v>
      </c>
      <c r="D43" s="37">
        <v>184</v>
      </c>
      <c r="E43" s="37">
        <v>153</v>
      </c>
      <c r="F43" s="38">
        <f t="shared" si="0"/>
        <v>337</v>
      </c>
      <c r="G43" s="38">
        <v>184</v>
      </c>
      <c r="H43" s="39">
        <f t="shared" si="1"/>
        <v>100</v>
      </c>
      <c r="I43" s="38">
        <v>178</v>
      </c>
      <c r="J43" s="39">
        <f t="shared" si="2"/>
        <v>116.33986928104576</v>
      </c>
      <c r="K43" s="38">
        <f t="shared" si="3"/>
        <v>362</v>
      </c>
      <c r="L43" s="39">
        <f t="shared" si="4"/>
        <v>107.41839762611276</v>
      </c>
      <c r="M43" s="40">
        <v>149</v>
      </c>
      <c r="N43" s="39">
        <f t="shared" si="5"/>
        <v>80.978260869565219</v>
      </c>
      <c r="O43" s="40">
        <v>170</v>
      </c>
      <c r="P43" s="39">
        <f t="shared" si="6"/>
        <v>111.11111111111111</v>
      </c>
      <c r="Q43" s="40">
        <f t="shared" si="7"/>
        <v>319</v>
      </c>
      <c r="R43" s="39">
        <f t="shared" si="8"/>
        <v>94.65875370919882</v>
      </c>
      <c r="S43" s="38">
        <v>184</v>
      </c>
      <c r="T43" s="39">
        <f t="shared" si="9"/>
        <v>100</v>
      </c>
      <c r="U43" s="38">
        <v>178</v>
      </c>
      <c r="V43" s="41">
        <f t="shared" si="10"/>
        <v>116.33986928104576</v>
      </c>
      <c r="W43" s="38">
        <f t="shared" si="11"/>
        <v>362</v>
      </c>
      <c r="X43" s="42">
        <f t="shared" si="12"/>
        <v>107.41839762611276</v>
      </c>
      <c r="Y43" s="3"/>
      <c r="Z43" s="3"/>
    </row>
    <row r="44" spans="1:26" ht="19.5" customHeight="1" x14ac:dyDescent="0.25">
      <c r="A44" s="43">
        <v>19</v>
      </c>
      <c r="B44" s="36" t="str">
        <f>'[1]11'!B41</f>
        <v>Klaten Tengah</v>
      </c>
      <c r="C44" s="36" t="str">
        <f>'[1]11'!C41</f>
        <v>Puskesmas Klaten Tengah</v>
      </c>
      <c r="D44" s="37">
        <v>142</v>
      </c>
      <c r="E44" s="37">
        <v>107</v>
      </c>
      <c r="F44" s="38">
        <f t="shared" si="0"/>
        <v>249</v>
      </c>
      <c r="G44" s="38">
        <v>131</v>
      </c>
      <c r="H44" s="39">
        <f t="shared" si="1"/>
        <v>92.25352112676056</v>
      </c>
      <c r="I44" s="38">
        <v>113</v>
      </c>
      <c r="J44" s="39">
        <f t="shared" si="2"/>
        <v>105.60747663551402</v>
      </c>
      <c r="K44" s="38">
        <f t="shared" si="3"/>
        <v>244</v>
      </c>
      <c r="L44" s="39">
        <f t="shared" si="4"/>
        <v>97.99196787148594</v>
      </c>
      <c r="M44" s="40">
        <v>119</v>
      </c>
      <c r="N44" s="39">
        <f t="shared" si="5"/>
        <v>83.802816901408448</v>
      </c>
      <c r="O44" s="40">
        <v>111</v>
      </c>
      <c r="P44" s="39">
        <f t="shared" si="6"/>
        <v>103.73831775700934</v>
      </c>
      <c r="Q44" s="40">
        <f t="shared" si="7"/>
        <v>230</v>
      </c>
      <c r="R44" s="39">
        <f t="shared" si="8"/>
        <v>92.369477911646598</v>
      </c>
      <c r="S44" s="38">
        <v>131</v>
      </c>
      <c r="T44" s="39">
        <f t="shared" si="9"/>
        <v>92.25352112676056</v>
      </c>
      <c r="U44" s="38">
        <v>113</v>
      </c>
      <c r="V44" s="41">
        <f t="shared" si="10"/>
        <v>105.60747663551402</v>
      </c>
      <c r="W44" s="38">
        <f t="shared" si="11"/>
        <v>244</v>
      </c>
      <c r="X44" s="42">
        <f t="shared" si="12"/>
        <v>97.99196787148594</v>
      </c>
      <c r="Y44" s="3"/>
      <c r="Z44" s="3"/>
    </row>
    <row r="45" spans="1:26" ht="19.5" customHeight="1" x14ac:dyDescent="0.25">
      <c r="A45" s="43">
        <v>20</v>
      </c>
      <c r="B45" s="36" t="str">
        <f>'[1]11'!B42</f>
        <v>Klaten Utara</v>
      </c>
      <c r="C45" s="36" t="str">
        <f>'[1]11'!C42</f>
        <v>Puskesmas Klaten Utara</v>
      </c>
      <c r="D45" s="37">
        <v>178</v>
      </c>
      <c r="E45" s="37">
        <v>152</v>
      </c>
      <c r="F45" s="38">
        <f t="shared" si="0"/>
        <v>330</v>
      </c>
      <c r="G45" s="38">
        <v>169</v>
      </c>
      <c r="H45" s="39">
        <f t="shared" si="1"/>
        <v>94.943820224719104</v>
      </c>
      <c r="I45" s="38">
        <v>152</v>
      </c>
      <c r="J45" s="39">
        <f t="shared" si="2"/>
        <v>100</v>
      </c>
      <c r="K45" s="38">
        <f t="shared" si="3"/>
        <v>321</v>
      </c>
      <c r="L45" s="39">
        <f t="shared" si="4"/>
        <v>97.27272727272728</v>
      </c>
      <c r="M45" s="40">
        <v>152</v>
      </c>
      <c r="N45" s="39">
        <f t="shared" si="5"/>
        <v>85.393258426966284</v>
      </c>
      <c r="O45" s="40">
        <v>130</v>
      </c>
      <c r="P45" s="39">
        <f t="shared" si="6"/>
        <v>85.526315789473685</v>
      </c>
      <c r="Q45" s="40">
        <f t="shared" si="7"/>
        <v>282</v>
      </c>
      <c r="R45" s="39">
        <f t="shared" si="8"/>
        <v>85.454545454545453</v>
      </c>
      <c r="S45" s="38">
        <v>169</v>
      </c>
      <c r="T45" s="39">
        <f t="shared" si="9"/>
        <v>94.943820224719104</v>
      </c>
      <c r="U45" s="38">
        <v>152</v>
      </c>
      <c r="V45" s="41">
        <f t="shared" si="10"/>
        <v>100</v>
      </c>
      <c r="W45" s="38">
        <f t="shared" si="11"/>
        <v>321</v>
      </c>
      <c r="X45" s="42">
        <f t="shared" si="12"/>
        <v>97.27272727272728</v>
      </c>
      <c r="Y45" s="3"/>
      <c r="Z45" s="3"/>
    </row>
    <row r="46" spans="1:26" ht="19.5" customHeight="1" x14ac:dyDescent="0.25">
      <c r="A46" s="44"/>
      <c r="B46" s="45"/>
      <c r="C46" s="45"/>
      <c r="D46" s="38"/>
      <c r="E46" s="38"/>
      <c r="F46" s="38"/>
      <c r="G46" s="38"/>
      <c r="H46" s="39"/>
      <c r="I46" s="38"/>
      <c r="J46" s="39"/>
      <c r="K46" s="38"/>
      <c r="L46" s="39"/>
      <c r="M46" s="46"/>
      <c r="N46" s="39"/>
      <c r="O46" s="46"/>
      <c r="P46" s="39"/>
      <c r="Q46" s="46"/>
      <c r="R46" s="39"/>
      <c r="S46" s="38"/>
      <c r="T46" s="39"/>
      <c r="U46" s="38"/>
      <c r="V46" s="41"/>
      <c r="W46" s="38"/>
      <c r="X46" s="42"/>
      <c r="Y46" s="3"/>
      <c r="Z46" s="3"/>
    </row>
    <row r="47" spans="1:26" ht="19.5" customHeight="1" x14ac:dyDescent="0.25">
      <c r="A47" s="44"/>
      <c r="B47" s="45"/>
      <c r="C47" s="45"/>
      <c r="D47" s="38"/>
      <c r="E47" s="38"/>
      <c r="F47" s="38"/>
      <c r="G47" s="38"/>
      <c r="H47" s="47"/>
      <c r="I47" s="48"/>
      <c r="J47" s="47"/>
      <c r="K47" s="38"/>
      <c r="L47" s="47"/>
      <c r="M47" s="49"/>
      <c r="N47" s="47"/>
      <c r="O47" s="49"/>
      <c r="P47" s="47"/>
      <c r="Q47" s="49"/>
      <c r="R47" s="47"/>
      <c r="S47" s="48"/>
      <c r="T47" s="47"/>
      <c r="U47" s="48"/>
      <c r="V47" s="50"/>
      <c r="W47" s="38"/>
      <c r="X47" s="51"/>
      <c r="Y47" s="3"/>
      <c r="Z47" s="3"/>
    </row>
    <row r="48" spans="1:26" ht="19.5" customHeight="1" thickBot="1" x14ac:dyDescent="0.3">
      <c r="A48" s="52" t="s">
        <v>18</v>
      </c>
      <c r="B48" s="53"/>
      <c r="C48" s="53"/>
      <c r="D48" s="54">
        <f t="shared" ref="D48:G48" si="14">SUM(D12:D47)</f>
        <v>5313</v>
      </c>
      <c r="E48" s="54">
        <f t="shared" si="14"/>
        <v>4964</v>
      </c>
      <c r="F48" s="54">
        <f t="shared" si="14"/>
        <v>10277</v>
      </c>
      <c r="G48" s="54">
        <f t="shared" si="14"/>
        <v>5251</v>
      </c>
      <c r="H48" s="55">
        <f>G48/D48*100</f>
        <v>98.833051006964041</v>
      </c>
      <c r="I48" s="54">
        <f>SUM(I12:I47)</f>
        <v>4998</v>
      </c>
      <c r="J48" s="55">
        <f>I48/E48*100</f>
        <v>100.68493150684932</v>
      </c>
      <c r="K48" s="54">
        <f>SUM(K12:K47)</f>
        <v>10249</v>
      </c>
      <c r="L48" s="55">
        <f>K48/F48*100</f>
        <v>99.727546949498873</v>
      </c>
      <c r="M48" s="56">
        <f>SUM(M12:M45)</f>
        <v>4456</v>
      </c>
      <c r="N48" s="55">
        <f>M48/D48*100</f>
        <v>83.869753434970832</v>
      </c>
      <c r="O48" s="56">
        <f>SUM(O12:O45)</f>
        <v>4216</v>
      </c>
      <c r="P48" s="55">
        <f>O48/E48*100</f>
        <v>84.93150684931507</v>
      </c>
      <c r="Q48" s="56">
        <f>SUM(Q12:Q45)</f>
        <v>8672</v>
      </c>
      <c r="R48" s="55">
        <f>Q48/F48*100</f>
        <v>84.38260192663229</v>
      </c>
      <c r="S48" s="54">
        <f>SUM(S12:S47)</f>
        <v>5251</v>
      </c>
      <c r="T48" s="55">
        <f>S48/D48*100</f>
        <v>98.833051006964041</v>
      </c>
      <c r="U48" s="54">
        <f>SUM(U12:U47)</f>
        <v>4998</v>
      </c>
      <c r="V48" s="57">
        <f>U48/E48*100</f>
        <v>100.68493150684932</v>
      </c>
      <c r="W48" s="54">
        <f>SUM(W12:W47)</f>
        <v>10249</v>
      </c>
      <c r="X48" s="58">
        <f>W48/F48*100</f>
        <v>99.727546949498873</v>
      </c>
      <c r="Y48" s="3"/>
      <c r="Z48" s="3"/>
    </row>
    <row r="49" spans="1:26" ht="15.75" customHeight="1" x14ac:dyDescent="0.25">
      <c r="A49" s="59"/>
      <c r="B49" s="59"/>
      <c r="C49" s="59"/>
      <c r="D49" s="59"/>
      <c r="E49" s="5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</row>
    <row r="50" spans="1:26" ht="15.75" customHeight="1" x14ac:dyDescent="0.25">
      <c r="A50" s="2" t="s">
        <v>19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3"/>
    </row>
    <row r="52" spans="1:26" ht="15.75" customHeight="1" x14ac:dyDescent="0.25">
      <c r="A52" s="2" t="s">
        <v>20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</row>
    <row r="53" spans="1:26" ht="15.75" customHeight="1" x14ac:dyDescent="0.25">
      <c r="A53" s="2" t="s">
        <v>21</v>
      </c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3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3"/>
      <c r="Z250" s="3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3"/>
      <c r="Z251" s="3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3"/>
      <c r="Z252" s="3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</sheetData>
  <mergeCells count="20">
    <mergeCell ref="S8:X8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3:X3"/>
    <mergeCell ref="A4:X4"/>
    <mergeCell ref="A5:X5"/>
    <mergeCell ref="A7:A10"/>
    <mergeCell ref="B7:B10"/>
    <mergeCell ref="C7:C10"/>
    <mergeCell ref="D7:F9"/>
    <mergeCell ref="G7:X7"/>
    <mergeCell ref="G8:L8"/>
    <mergeCell ref="M8:R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2026-07-29T03:29:49Z</dcterms:created>
  <dcterms:modified xsi:type="dcterms:W3CDTF">2026-07-29T03:30:18Z</dcterms:modified>
</cp:coreProperties>
</file>