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39" i="1"/>
  <c r="F38" i="1"/>
  <c r="F37" i="1"/>
  <c r="F36" i="1"/>
  <c r="F34" i="1"/>
  <c r="F33" i="1"/>
  <c r="F32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D16" i="1"/>
  <c r="F16" i="1" s="1"/>
  <c r="D15" i="1"/>
  <c r="F15" i="1" s="1"/>
  <c r="F13" i="1"/>
  <c r="F12" i="1"/>
  <c r="F10" i="1"/>
  <c r="E9" i="1"/>
  <c r="D9" i="1"/>
  <c r="F9" i="1" s="1"/>
  <c r="E8" i="1"/>
  <c r="D8" i="1"/>
  <c r="F8" i="1" s="1"/>
</calcChain>
</file>

<file path=xl/sharedStrings.xml><?xml version="1.0" encoding="utf-8"?>
<sst xmlns="http://schemas.openxmlformats.org/spreadsheetml/2006/main" count="54" uniqueCount="54">
  <si>
    <t>Tabel 1.16</t>
  </si>
  <si>
    <t>Indikator Mutu Pendidikan Tingkat SLTP</t>
  </si>
  <si>
    <t>di Kabupaten Klaten Tahun 2020</t>
  </si>
  <si>
    <t>No</t>
  </si>
  <si>
    <t>Indikator</t>
  </si>
  <si>
    <t>SMP/SLTP</t>
  </si>
  <si>
    <t>MTS</t>
  </si>
  <si>
    <t>SMP+MTS</t>
  </si>
  <si>
    <t>(1)</t>
  </si>
  <si>
    <t>(2)</t>
  </si>
  <si>
    <t>(3)</t>
  </si>
  <si>
    <t>(4)</t>
  </si>
  <si>
    <t>(5)</t>
  </si>
  <si>
    <t>Angka Masukan Kasar (AMK)</t>
  </si>
  <si>
    <t>Angka Mengulang</t>
  </si>
  <si>
    <t>Angka Putus Sekolah</t>
  </si>
  <si>
    <t>Angka Lulusan</t>
  </si>
  <si>
    <t>Angka Kelayakan Mengajar</t>
  </si>
  <si>
    <t>a. Layak</t>
  </si>
  <si>
    <t>b. Tidak Layak</t>
  </si>
  <si>
    <t>Persentase Guru Bersertifikasi</t>
  </si>
  <si>
    <t>a. Sudah</t>
  </si>
  <si>
    <t>b. Belum</t>
  </si>
  <si>
    <t>Jumlah Kesesuaian Guru Mengajar</t>
  </si>
  <si>
    <t>a. PPKN</t>
  </si>
  <si>
    <t>b. Pendidikan Agama</t>
  </si>
  <si>
    <t>c. Bhs Indonesia</t>
  </si>
  <si>
    <t>d. Bhs Inggris</t>
  </si>
  <si>
    <t>e. Sejarah &amp; Sejarah Budaya</t>
  </si>
  <si>
    <t>f. Pendidikan Jasmani</t>
  </si>
  <si>
    <t>g. Matematika</t>
  </si>
  <si>
    <t>h. IPA</t>
  </si>
  <si>
    <t>i. IPS</t>
  </si>
  <si>
    <t>j. Seni &amp; Kerajinan</t>
  </si>
  <si>
    <t>k. Muatan Lokal</t>
  </si>
  <si>
    <t>l. B dan P</t>
  </si>
  <si>
    <t>m. Lain-lain</t>
  </si>
  <si>
    <t>Persentase Kondisi Ruang Kelas</t>
  </si>
  <si>
    <t>a. Baik</t>
  </si>
  <si>
    <t>b. Rusak Ringan</t>
  </si>
  <si>
    <t>c. Rusak Berat</t>
  </si>
  <si>
    <t>Persentase Fasilitas Sekolah</t>
  </si>
  <si>
    <t>a. Perpustakaan</t>
  </si>
  <si>
    <t>b. Lapangan OR</t>
  </si>
  <si>
    <t>c. UKS</t>
  </si>
  <si>
    <t>d. Laboratorium</t>
  </si>
  <si>
    <t>Angka Partisipasi (persen)</t>
  </si>
  <si>
    <t>a. Pemerintah Pusat</t>
  </si>
  <si>
    <t>b. Yayasan</t>
  </si>
  <si>
    <t>c. Orang tua</t>
  </si>
  <si>
    <t>d. Pemda</t>
  </si>
  <si>
    <t>e. Lainnya</t>
  </si>
  <si>
    <t>Satuan Biaya (Rp.)</t>
  </si>
  <si>
    <t xml:space="preserve">Sumber:  Dinas  Pendidikan  Kabupaten Klaten, 2021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</si>
</sst>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top"/>
    </xf>
    <xf numFmtId="0" fontId="1" fillId="0" borderId="6" xfId="0" quotePrefix="1" applyFont="1" applyFill="1" applyBorder="1" applyAlignment="1">
      <alignment horizontal="center" vertical="center" wrapText="1"/>
    </xf>
    <xf numFmtId="0" fontId="1" fillId="0" borderId="7" xfId="0" quotePrefix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3" fontId="3" fillId="0" borderId="9" xfId="0" applyNumberFormat="1" applyFont="1" applyBorder="1"/>
    <xf numFmtId="43" fontId="3" fillId="0" borderId="10" xfId="0" applyNumberFormat="1" applyFont="1" applyBorder="1"/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43" fontId="3" fillId="0" borderId="12" xfId="0" applyNumberFormat="1" applyFont="1" applyBorder="1"/>
    <xf numFmtId="43" fontId="3" fillId="0" borderId="13" xfId="0" applyNumberFormat="1" applyFont="1" applyBorder="1"/>
    <xf numFmtId="0" fontId="1" fillId="0" borderId="11" xfId="0" applyFont="1" applyBorder="1" applyAlignment="1">
      <alignment vertical="top"/>
    </xf>
    <xf numFmtId="43" fontId="3" fillId="0" borderId="12" xfId="0" applyNumberFormat="1" applyFont="1" applyBorder="1" applyAlignment="1">
      <alignment vertical="center"/>
    </xf>
    <xf numFmtId="43" fontId="3" fillId="0" borderId="12" xfId="0" applyNumberFormat="1" applyFont="1" applyFill="1" applyBorder="1"/>
    <xf numFmtId="43" fontId="3" fillId="0" borderId="13" xfId="0" applyNumberFormat="1" applyFont="1" applyFill="1" applyBorder="1"/>
    <xf numFmtId="43" fontId="3" fillId="0" borderId="12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41" fontId="3" fillId="0" borderId="15" xfId="0" applyNumberFormat="1" applyFont="1" applyBorder="1" applyAlignment="1">
      <alignment vertical="center"/>
    </xf>
    <xf numFmtId="41" fontId="3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3" tint="0.39997558519241921"/>
  </sheetPr>
  <dimension ref="B1:G58"/>
  <sheetViews>
    <sheetView tabSelected="1" workbookViewId="0">
      <pane ySplit="6" topLeftCell="A37" activePane="bottomLeft" state="frozen"/>
      <selection pane="bottomLeft" activeCell="G37" sqref="G37"/>
    </sheetView>
  </sheetViews>
  <sheetFormatPr defaultRowHeight="15" x14ac:dyDescent="0.25"/>
  <cols>
    <col min="1" max="1" width="5.85546875" customWidth="1"/>
    <col min="2" max="2" width="6.7109375" customWidth="1"/>
    <col min="3" max="3" width="30.5703125" customWidth="1"/>
    <col min="4" max="4" width="16.5703125" customWidth="1"/>
    <col min="5" max="5" width="14" customWidth="1"/>
    <col min="6" max="6" width="14.85546875" customWidth="1"/>
    <col min="7" max="7" width="15.28515625" customWidth="1"/>
    <col min="8" max="8" width="14.42578125" customWidth="1"/>
    <col min="9" max="9" width="1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x14ac:dyDescent="0.25">
      <c r="B2" s="2" t="s">
        <v>1</v>
      </c>
      <c r="C2" s="2"/>
      <c r="D2" s="2"/>
      <c r="E2" s="2"/>
      <c r="F2" s="2"/>
    </row>
    <row r="3" spans="2:6" x14ac:dyDescent="0.25">
      <c r="B3" s="3" t="s">
        <v>2</v>
      </c>
      <c r="C3" s="3"/>
      <c r="D3" s="3"/>
      <c r="E3" s="3"/>
      <c r="F3" s="3"/>
    </row>
    <row r="4" spans="2:6" ht="11.25" customHeight="1" thickBot="1" x14ac:dyDescent="0.3">
      <c r="B4" s="4"/>
      <c r="C4" s="4"/>
      <c r="D4" s="4"/>
      <c r="E4" s="4"/>
      <c r="F4" s="4"/>
    </row>
    <row r="5" spans="2:6" ht="25.5" customHeight="1" thickTop="1" thickBot="1" x14ac:dyDescent="0.3"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</row>
    <row r="6" spans="2:6" ht="15.75" thickBot="1" x14ac:dyDescent="0.3">
      <c r="B6" s="8" t="s">
        <v>8</v>
      </c>
      <c r="C6" s="9" t="s">
        <v>9</v>
      </c>
      <c r="D6" s="9" t="s">
        <v>10</v>
      </c>
      <c r="E6" s="9" t="s">
        <v>11</v>
      </c>
      <c r="F6" s="10" t="s">
        <v>12</v>
      </c>
    </row>
    <row r="7" spans="2:6" x14ac:dyDescent="0.25">
      <c r="B7" s="11">
        <v>1</v>
      </c>
      <c r="C7" s="12" t="s">
        <v>13</v>
      </c>
      <c r="D7" s="13"/>
      <c r="E7" s="13"/>
      <c r="F7" s="14"/>
    </row>
    <row r="8" spans="2:6" x14ac:dyDescent="0.25">
      <c r="B8" s="15">
        <v>2</v>
      </c>
      <c r="C8" s="16" t="s">
        <v>14</v>
      </c>
      <c r="D8" s="17">
        <f>16/46047*100</f>
        <v>3.4747106217560317E-2</v>
      </c>
      <c r="E8" s="17">
        <f>4/8859*100</f>
        <v>4.5151823004853819E-2</v>
      </c>
      <c r="F8" s="18">
        <f>AVERAGE(D8:E8)</f>
        <v>3.9949464611207068E-2</v>
      </c>
    </row>
    <row r="9" spans="2:6" x14ac:dyDescent="0.25">
      <c r="B9" s="15">
        <v>3</v>
      </c>
      <c r="C9" s="16" t="s">
        <v>15</v>
      </c>
      <c r="D9" s="17">
        <f>39/46047*100</f>
        <v>8.4696071405303275E-2</v>
      </c>
      <c r="E9" s="17">
        <f>3/8859</f>
        <v>3.3863867253640368E-4</v>
      </c>
      <c r="F9" s="18">
        <f>AVERAGE(D9:E9)</f>
        <v>4.2517355038919839E-2</v>
      </c>
    </row>
    <row r="10" spans="2:6" x14ac:dyDescent="0.25">
      <c r="B10" s="15">
        <v>4</v>
      </c>
      <c r="C10" s="16" t="s">
        <v>16</v>
      </c>
      <c r="D10" s="17">
        <v>100</v>
      </c>
      <c r="E10" s="17">
        <v>100</v>
      </c>
      <c r="F10" s="18">
        <f>AVERAGE(D10:E10)</f>
        <v>100</v>
      </c>
    </row>
    <row r="11" spans="2:6" x14ac:dyDescent="0.25">
      <c r="B11" s="19">
        <v>5</v>
      </c>
      <c r="C11" s="16" t="s">
        <v>17</v>
      </c>
      <c r="D11" s="20"/>
      <c r="E11" s="20"/>
      <c r="F11" s="18"/>
    </row>
    <row r="12" spans="2:6" x14ac:dyDescent="0.25">
      <c r="B12" s="19"/>
      <c r="C12" s="16" t="s">
        <v>18</v>
      </c>
      <c r="D12" s="17">
        <v>94.210357027983278</v>
      </c>
      <c r="E12" s="17">
        <v>95.827123695976155</v>
      </c>
      <c r="F12" s="18">
        <f>AVERAGE(D12:E12)</f>
        <v>95.018740361979724</v>
      </c>
    </row>
    <row r="13" spans="2:6" x14ac:dyDescent="0.25">
      <c r="B13" s="19"/>
      <c r="C13" s="16" t="s">
        <v>19</v>
      </c>
      <c r="D13" s="17">
        <v>5.7896429720167255</v>
      </c>
      <c r="E13" s="17">
        <v>4.1728763040238457</v>
      </c>
      <c r="F13" s="18">
        <f>AVERAGE(D13:E13)</f>
        <v>4.9812596380202852</v>
      </c>
    </row>
    <row r="14" spans="2:6" x14ac:dyDescent="0.25">
      <c r="B14" s="19">
        <v>6</v>
      </c>
      <c r="C14" s="16" t="s">
        <v>20</v>
      </c>
      <c r="D14" s="20"/>
      <c r="E14" s="20"/>
      <c r="F14" s="18"/>
    </row>
    <row r="15" spans="2:6" x14ac:dyDescent="0.25">
      <c r="B15" s="19"/>
      <c r="C15" s="16" t="s">
        <v>21</v>
      </c>
      <c r="D15" s="17">
        <f>1418/3109*100</f>
        <v>45.609520746220653</v>
      </c>
      <c r="E15" s="17">
        <v>0</v>
      </c>
      <c r="F15" s="18">
        <f>D15</f>
        <v>45.609520746220653</v>
      </c>
    </row>
    <row r="16" spans="2:6" x14ac:dyDescent="0.25">
      <c r="B16" s="19"/>
      <c r="C16" s="16" t="s">
        <v>22</v>
      </c>
      <c r="D16" s="17">
        <f>1691/3109*100</f>
        <v>54.390479253779354</v>
      </c>
      <c r="E16" s="17">
        <v>0</v>
      </c>
      <c r="F16" s="18">
        <f>D16</f>
        <v>54.390479253779354</v>
      </c>
    </row>
    <row r="17" spans="2:6" x14ac:dyDescent="0.25">
      <c r="B17" s="19">
        <v>7</v>
      </c>
      <c r="C17" s="16" t="s">
        <v>23</v>
      </c>
      <c r="D17" s="17"/>
      <c r="E17" s="17"/>
      <c r="F17" s="18"/>
    </row>
    <row r="18" spans="2:6" x14ac:dyDescent="0.25">
      <c r="B18" s="19"/>
      <c r="C18" s="16" t="s">
        <v>24</v>
      </c>
      <c r="D18" s="21">
        <v>6.2399485365069154</v>
      </c>
      <c r="E18" s="21">
        <v>4.7690014903129656</v>
      </c>
      <c r="F18" s="22">
        <f>AVERAGE(D18:E18)</f>
        <v>5.5044750134099409</v>
      </c>
    </row>
    <row r="19" spans="2:6" x14ac:dyDescent="0.25">
      <c r="B19" s="19"/>
      <c r="C19" s="16" t="s">
        <v>25</v>
      </c>
      <c r="D19" s="21">
        <v>11.09681569636539</v>
      </c>
      <c r="E19" s="21">
        <v>18.926974664679584</v>
      </c>
      <c r="F19" s="22">
        <f t="shared" ref="F19:F30" si="0">AVERAGE(D19:E19)</f>
        <v>15.011895180522487</v>
      </c>
    </row>
    <row r="20" spans="2:6" x14ac:dyDescent="0.25">
      <c r="B20" s="19"/>
      <c r="C20" s="16" t="s">
        <v>26</v>
      </c>
      <c r="D20" s="21">
        <v>10.710839498230943</v>
      </c>
      <c r="E20" s="21">
        <v>9.9850968703427725</v>
      </c>
      <c r="F20" s="22">
        <f t="shared" si="0"/>
        <v>10.347968184286858</v>
      </c>
    </row>
    <row r="21" spans="2:6" x14ac:dyDescent="0.25">
      <c r="B21" s="19"/>
      <c r="C21" s="16" t="s">
        <v>27</v>
      </c>
      <c r="D21" s="21">
        <v>9.6494049533612092</v>
      </c>
      <c r="E21" s="21">
        <v>9.5380029806259312</v>
      </c>
      <c r="F21" s="22">
        <f t="shared" si="0"/>
        <v>9.5937039669935693</v>
      </c>
    </row>
    <row r="22" spans="2:6" x14ac:dyDescent="0.25">
      <c r="B22" s="19"/>
      <c r="C22" s="16" t="s">
        <v>28</v>
      </c>
      <c r="D22" s="21">
        <v>0.83628176262463805</v>
      </c>
      <c r="E22" s="21">
        <v>1.7883755588673622</v>
      </c>
      <c r="F22" s="22">
        <f t="shared" si="0"/>
        <v>1.3123286607460001</v>
      </c>
    </row>
    <row r="23" spans="2:6" x14ac:dyDescent="0.25">
      <c r="B23" s="19"/>
      <c r="C23" s="16" t="s">
        <v>29</v>
      </c>
      <c r="D23" s="21">
        <v>6.7224187841749758</v>
      </c>
      <c r="E23" s="21">
        <v>5.6631892697466473</v>
      </c>
      <c r="F23" s="22">
        <f t="shared" si="0"/>
        <v>6.1928040269608111</v>
      </c>
    </row>
    <row r="24" spans="2:6" x14ac:dyDescent="0.25">
      <c r="B24" s="19"/>
      <c r="C24" s="16" t="s">
        <v>30</v>
      </c>
      <c r="D24" s="21">
        <v>10.743004181408814</v>
      </c>
      <c r="E24" s="21">
        <v>10.432190760059612</v>
      </c>
      <c r="F24" s="22">
        <f t="shared" si="0"/>
        <v>10.587597470734213</v>
      </c>
    </row>
    <row r="25" spans="2:6" x14ac:dyDescent="0.25">
      <c r="B25" s="19"/>
      <c r="C25" s="16" t="s">
        <v>31</v>
      </c>
      <c r="D25" s="21">
        <v>11.161145062721133</v>
      </c>
      <c r="E25" s="21">
        <v>12.071535022354695</v>
      </c>
      <c r="F25" s="22">
        <f t="shared" si="0"/>
        <v>11.616340042537914</v>
      </c>
    </row>
    <row r="26" spans="2:6" x14ac:dyDescent="0.25">
      <c r="B26" s="19"/>
      <c r="C26" s="16" t="s">
        <v>32</v>
      </c>
      <c r="D26" s="21">
        <v>10.389192666452235</v>
      </c>
      <c r="E26" s="21">
        <v>9.5380029806259312</v>
      </c>
      <c r="F26" s="22">
        <f t="shared" si="0"/>
        <v>9.9635978235390823</v>
      </c>
    </row>
    <row r="27" spans="2:6" x14ac:dyDescent="0.25">
      <c r="B27" s="19"/>
      <c r="C27" s="16" t="s">
        <v>33</v>
      </c>
      <c r="D27" s="21">
        <v>6.9154068832422002</v>
      </c>
      <c r="E27" s="21">
        <v>4.0238450074515644</v>
      </c>
      <c r="F27" s="22">
        <f t="shared" si="0"/>
        <v>5.4696259453468823</v>
      </c>
    </row>
    <row r="28" spans="2:6" x14ac:dyDescent="0.25">
      <c r="B28" s="19"/>
      <c r="C28" s="16" t="s">
        <v>34</v>
      </c>
      <c r="D28" s="21">
        <v>5.1463493084593113</v>
      </c>
      <c r="E28" s="21">
        <v>3.7257824143070044</v>
      </c>
      <c r="F28" s="22">
        <f t="shared" si="0"/>
        <v>4.4360658613831578</v>
      </c>
    </row>
    <row r="29" spans="2:6" x14ac:dyDescent="0.25">
      <c r="B29" s="19"/>
      <c r="C29" s="16" t="s">
        <v>35</v>
      </c>
      <c r="D29" s="21">
        <v>6.8189128337085876</v>
      </c>
      <c r="E29" s="21">
        <v>5.3651266766020864</v>
      </c>
      <c r="F29" s="22">
        <f t="shared" si="0"/>
        <v>6.092019755155337</v>
      </c>
    </row>
    <row r="30" spans="2:6" x14ac:dyDescent="0.25">
      <c r="B30" s="19"/>
      <c r="C30" s="16" t="s">
        <v>36</v>
      </c>
      <c r="D30" s="21">
        <v>3.5702798327436476</v>
      </c>
      <c r="E30" s="21">
        <v>4.1728763040238457</v>
      </c>
      <c r="F30" s="22">
        <f t="shared" si="0"/>
        <v>3.8715780683837466</v>
      </c>
    </row>
    <row r="31" spans="2:6" x14ac:dyDescent="0.25">
      <c r="B31" s="19">
        <v>8</v>
      </c>
      <c r="C31" s="16" t="s">
        <v>37</v>
      </c>
      <c r="D31" s="23"/>
      <c r="E31" s="23"/>
      <c r="F31" s="22"/>
    </row>
    <row r="32" spans="2:6" x14ac:dyDescent="0.25">
      <c r="B32" s="19"/>
      <c r="C32" s="16" t="s">
        <v>38</v>
      </c>
      <c r="D32" s="17">
        <v>72.735191637630663</v>
      </c>
      <c r="E32" s="17">
        <v>85.542168674698786</v>
      </c>
      <c r="F32" s="18">
        <f>AVERAGE(D32:E32)</f>
        <v>79.138680156164725</v>
      </c>
    </row>
    <row r="33" spans="2:6" x14ac:dyDescent="0.25">
      <c r="B33" s="19"/>
      <c r="C33" s="16" t="s">
        <v>39</v>
      </c>
      <c r="D33" s="17">
        <v>17.290940766550523</v>
      </c>
      <c r="E33" s="17">
        <v>12.650602409638553</v>
      </c>
      <c r="F33" s="18">
        <f>AVERAGE(D33:E33)</f>
        <v>14.970771588094539</v>
      </c>
    </row>
    <row r="34" spans="2:6" x14ac:dyDescent="0.25">
      <c r="B34" s="19"/>
      <c r="C34" s="16" t="s">
        <v>40</v>
      </c>
      <c r="D34" s="17">
        <v>9.973867595818815</v>
      </c>
      <c r="E34" s="17">
        <v>1.8072289156626504</v>
      </c>
      <c r="F34" s="18">
        <f>AVERAGE(D34:E34)</f>
        <v>5.8905482557407325</v>
      </c>
    </row>
    <row r="35" spans="2:6" x14ac:dyDescent="0.25">
      <c r="B35" s="19">
        <v>9</v>
      </c>
      <c r="C35" s="16" t="s">
        <v>41</v>
      </c>
      <c r="D35" s="20"/>
      <c r="E35" s="20"/>
      <c r="F35" s="18"/>
    </row>
    <row r="36" spans="2:6" x14ac:dyDescent="0.25">
      <c r="B36" s="19"/>
      <c r="C36" s="16" t="s">
        <v>42</v>
      </c>
      <c r="D36" s="17">
        <v>96.551724137931032</v>
      </c>
      <c r="E36" s="17">
        <v>95.238095238095227</v>
      </c>
      <c r="F36" s="18">
        <f>AVERAGE(D36:E36)</f>
        <v>95.894909688013129</v>
      </c>
    </row>
    <row r="37" spans="2:6" x14ac:dyDescent="0.25">
      <c r="B37" s="19"/>
      <c r="C37" s="16" t="s">
        <v>43</v>
      </c>
      <c r="D37" s="17">
        <v>70.689655172413794</v>
      </c>
      <c r="E37" s="17">
        <v>85.714285714285708</v>
      </c>
      <c r="F37" s="18">
        <f>AVERAGE(D37:E37)</f>
        <v>78.201970443349751</v>
      </c>
    </row>
    <row r="38" spans="2:6" x14ac:dyDescent="0.25">
      <c r="B38" s="19"/>
      <c r="C38" s="16" t="s">
        <v>44</v>
      </c>
      <c r="D38" s="17">
        <v>104.31034482758621</v>
      </c>
      <c r="E38" s="17">
        <v>95.238095238095227</v>
      </c>
      <c r="F38" s="18">
        <f>AVERAGE(D38:E38)</f>
        <v>99.774220032840716</v>
      </c>
    </row>
    <row r="39" spans="2:6" x14ac:dyDescent="0.25">
      <c r="B39" s="19"/>
      <c r="C39" s="16" t="s">
        <v>45</v>
      </c>
      <c r="D39" s="17">
        <v>93.965517241379317</v>
      </c>
      <c r="E39" s="17">
        <v>95.238095238095227</v>
      </c>
      <c r="F39" s="18">
        <f>AVERAGE(D39:E39)</f>
        <v>94.601806239737272</v>
      </c>
    </row>
    <row r="40" spans="2:6" x14ac:dyDescent="0.25">
      <c r="B40" s="19">
        <v>10</v>
      </c>
      <c r="C40" s="16" t="s">
        <v>46</v>
      </c>
      <c r="D40" s="20"/>
      <c r="E40" s="20"/>
      <c r="F40" s="18"/>
    </row>
    <row r="41" spans="2:6" x14ac:dyDescent="0.25">
      <c r="B41" s="19"/>
      <c r="C41" s="16" t="s">
        <v>47</v>
      </c>
      <c r="D41" s="17">
        <v>53.981279127294236</v>
      </c>
      <c r="E41" s="17">
        <v>92.306777979220229</v>
      </c>
      <c r="F41" s="18">
        <f>AVERAGE(D41:E41)</f>
        <v>73.144028553257229</v>
      </c>
    </row>
    <row r="42" spans="2:6" x14ac:dyDescent="0.25">
      <c r="B42" s="19"/>
      <c r="C42" s="16" t="s">
        <v>48</v>
      </c>
      <c r="D42" s="17">
        <v>4.0826064890516118</v>
      </c>
      <c r="E42" s="17">
        <v>3.7380364828245458</v>
      </c>
      <c r="F42" s="18">
        <f>AVERAGE(D42:E42)</f>
        <v>3.9103214859380788</v>
      </c>
    </row>
    <row r="43" spans="2:6" x14ac:dyDescent="0.25">
      <c r="B43" s="19"/>
      <c r="C43" s="16" t="s">
        <v>49</v>
      </c>
      <c r="D43" s="17">
        <v>15.580982103371376</v>
      </c>
      <c r="E43" s="17">
        <v>3.6063478581085247</v>
      </c>
      <c r="F43" s="18">
        <f>AVERAGE(D43:E43)</f>
        <v>9.5936649807399501</v>
      </c>
    </row>
    <row r="44" spans="2:6" x14ac:dyDescent="0.25">
      <c r="B44" s="19"/>
      <c r="C44" s="16" t="s">
        <v>50</v>
      </c>
      <c r="D44" s="17">
        <v>24.125239139030281</v>
      </c>
      <c r="E44" s="17">
        <v>0</v>
      </c>
      <c r="F44" s="18">
        <f>AVERAGE(D44:E44)</f>
        <v>12.062619569515141</v>
      </c>
    </row>
    <row r="45" spans="2:6" x14ac:dyDescent="0.25">
      <c r="B45" s="19"/>
      <c r="C45" s="16" t="s">
        <v>51</v>
      </c>
      <c r="D45" s="17">
        <v>2.2298931412524912</v>
      </c>
      <c r="E45" s="17">
        <v>0.34883767984670894</v>
      </c>
      <c r="F45" s="18">
        <f>AVERAGE(D45:E45)</f>
        <v>1.2893654105496</v>
      </c>
    </row>
    <row r="46" spans="2:6" ht="15.75" thickBot="1" x14ac:dyDescent="0.3">
      <c r="B46" s="24">
        <v>11</v>
      </c>
      <c r="C46" s="25" t="s">
        <v>52</v>
      </c>
      <c r="D46" s="26">
        <v>142359812341</v>
      </c>
      <c r="E46" s="26">
        <v>303431393915</v>
      </c>
      <c r="F46" s="27">
        <f>SUM(D46:E46)</f>
        <v>445791206256</v>
      </c>
    </row>
    <row r="47" spans="2:6" ht="15.75" thickTop="1" x14ac:dyDescent="0.25">
      <c r="B47" s="28" t="s">
        <v>53</v>
      </c>
      <c r="C47" s="28"/>
      <c r="D47" s="28"/>
      <c r="E47" s="29"/>
      <c r="F47" s="29"/>
    </row>
    <row r="48" spans="2:6" ht="8.25" customHeight="1" x14ac:dyDescent="0.25"/>
    <row r="49" spans="4:7" x14ac:dyDescent="0.25">
      <c r="D49" s="30"/>
      <c r="E49" s="30"/>
      <c r="F49" s="30"/>
      <c r="G49" s="30"/>
    </row>
    <row r="50" spans="4:7" x14ac:dyDescent="0.25">
      <c r="D50" s="30"/>
      <c r="E50" s="30"/>
      <c r="F50" s="30"/>
      <c r="G50" s="30"/>
    </row>
    <row r="51" spans="4:7" x14ac:dyDescent="0.25">
      <c r="D51" s="30"/>
      <c r="E51" s="30"/>
      <c r="F51" s="30"/>
      <c r="G51" s="30"/>
    </row>
    <row r="52" spans="4:7" x14ac:dyDescent="0.25">
      <c r="D52" s="30"/>
      <c r="E52" s="30"/>
      <c r="F52" s="30"/>
      <c r="G52" s="30"/>
    </row>
    <row r="53" spans="4:7" x14ac:dyDescent="0.25">
      <c r="E53" s="31"/>
    </row>
    <row r="54" spans="4:7" x14ac:dyDescent="0.25">
      <c r="E54" s="31"/>
    </row>
    <row r="55" spans="4:7" x14ac:dyDescent="0.25">
      <c r="E55" s="31"/>
    </row>
    <row r="56" spans="4:7" x14ac:dyDescent="0.25">
      <c r="D56" s="32"/>
      <c r="E56" s="32"/>
      <c r="F56" s="32"/>
      <c r="G56" s="32"/>
    </row>
    <row r="57" spans="4:7" x14ac:dyDescent="0.25">
      <c r="D57" s="33"/>
      <c r="E57" s="33"/>
      <c r="F57" s="33"/>
      <c r="G57" s="33"/>
    </row>
    <row r="58" spans="4:7" x14ac:dyDescent="0.25">
      <c r="D58" s="33"/>
      <c r="E58" s="33"/>
      <c r="F58" s="33"/>
      <c r="G58" s="33"/>
    </row>
  </sheetData>
  <mergeCells count="16">
    <mergeCell ref="D52:G52"/>
    <mergeCell ref="D56:G56"/>
    <mergeCell ref="D57:G57"/>
    <mergeCell ref="D58:G58"/>
    <mergeCell ref="B31:B34"/>
    <mergeCell ref="B35:B39"/>
    <mergeCell ref="B40:B45"/>
    <mergeCell ref="D49:G49"/>
    <mergeCell ref="D50:G50"/>
    <mergeCell ref="D51:G51"/>
    <mergeCell ref="B1:F1"/>
    <mergeCell ref="B2:F2"/>
    <mergeCell ref="B3:F3"/>
    <mergeCell ref="B11:B13"/>
    <mergeCell ref="B14:B16"/>
    <mergeCell ref="B17:B30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2022-03-11T01:41:19Z</dcterms:created>
  <dcterms:modified xsi:type="dcterms:W3CDTF">2022-03-11T01:41:19Z</dcterms:modified>
</cp:coreProperties>
</file>