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5150" windowHeight="7935" firstSheet="21" activeTab="29"/>
  </bookViews>
  <sheets>
    <sheet name="Tabel 1.1" sheetId="1" r:id="rId1"/>
    <sheet name="Tabel 1.2" sheetId="2" r:id="rId2"/>
    <sheet name="Tabel 1.3" sheetId="3" r:id="rId3"/>
    <sheet name="Tabel 1.4" sheetId="4" r:id="rId4"/>
    <sheet name="Tabel 1.5" sheetId="5" r:id="rId5"/>
    <sheet name="Tabel 1.6" sheetId="6" r:id="rId6"/>
    <sheet name="Tabel 1.7" sheetId="8" r:id="rId7"/>
    <sheet name="Tabel 1.8" sheetId="9" r:id="rId8"/>
    <sheet name="Tabel 1.9" sheetId="10" r:id="rId9"/>
    <sheet name="Tabel 1.10" sheetId="11" r:id="rId10"/>
    <sheet name="Tabel 1.11" sheetId="12" r:id="rId11"/>
    <sheet name="Tabel 1.12" sheetId="13" r:id="rId12"/>
    <sheet name="Tabel 1.13" sheetId="14" r:id="rId13"/>
    <sheet name="Tabel 1.14" sheetId="15" r:id="rId14"/>
    <sheet name="Tabel 1.15   " sheetId="16" r:id="rId15"/>
    <sheet name="Tabel 1.16" sheetId="17" r:id="rId16"/>
    <sheet name="Tabel 1.17" sheetId="18" r:id="rId17"/>
    <sheet name="Tabel 1.18" sheetId="19" r:id="rId18"/>
    <sheet name="Tabel  1.19 " sheetId="20" r:id="rId19"/>
    <sheet name="Tabel 1.20" sheetId="21" r:id="rId20"/>
    <sheet name="Tabel 1.21" sheetId="22" r:id="rId21"/>
    <sheet name="Tabel 1.22" sheetId="23" r:id="rId22"/>
    <sheet name="Tabel 1.23" sheetId="24" r:id="rId23"/>
    <sheet name="Tabel 1.24" sheetId="25" r:id="rId24"/>
    <sheet name="Tabel 1.25" sheetId="26" r:id="rId25"/>
    <sheet name="Tabel 1.26" sheetId="27" r:id="rId26"/>
    <sheet name="Tabel 1.27" sheetId="28" r:id="rId27"/>
    <sheet name="Tabel 1.28" sheetId="29" r:id="rId28"/>
    <sheet name="Tabel 1.29" sheetId="30" r:id="rId29"/>
    <sheet name="Tabel 1.30" sheetId="31" r:id="rId30"/>
    <sheet name="Tabel 1.31" sheetId="32" r:id="rId31"/>
    <sheet name="Tabel 1.32" sheetId="33" r:id="rId32"/>
    <sheet name="Tabel 1.33" sheetId="34" r:id="rId33"/>
    <sheet name="Sheet1" sheetId="35" r:id="rId34"/>
  </sheets>
  <calcPr calcId="145621"/>
</workbook>
</file>

<file path=xl/calcChain.xml><?xml version="1.0" encoding="utf-8"?>
<calcChain xmlns="http://schemas.openxmlformats.org/spreadsheetml/2006/main">
  <c r="E27" i="32" l="1"/>
  <c r="J35" i="29"/>
  <c r="K35" i="30"/>
  <c r="J35" i="30"/>
  <c r="I35" i="30"/>
  <c r="H35" i="30"/>
  <c r="K35" i="29"/>
  <c r="H35" i="29"/>
  <c r="I35" i="29"/>
  <c r="C37" i="34"/>
  <c r="D37" i="34"/>
  <c r="E37" i="34"/>
  <c r="F37" i="34"/>
  <c r="G37" i="34"/>
  <c r="H37" i="34"/>
  <c r="I37" i="34"/>
  <c r="E10" i="33"/>
  <c r="E11" i="33"/>
  <c r="E12" i="33"/>
  <c r="E13" i="33"/>
  <c r="E14" i="33"/>
  <c r="E15" i="33"/>
  <c r="E16" i="33"/>
  <c r="E17" i="33"/>
  <c r="E18" i="33"/>
  <c r="E19" i="33"/>
  <c r="E20" i="33"/>
  <c r="E21" i="33"/>
  <c r="E22" i="33"/>
  <c r="E23" i="33"/>
  <c r="E24" i="33"/>
  <c r="E25" i="33"/>
  <c r="E26" i="33"/>
  <c r="E27" i="33"/>
  <c r="E28" i="33"/>
  <c r="E29" i="33"/>
  <c r="E30" i="33"/>
  <c r="E31" i="33"/>
  <c r="E32" i="33"/>
  <c r="E33" i="33"/>
  <c r="E34" i="33"/>
  <c r="E35" i="33"/>
  <c r="C36" i="33"/>
  <c r="D36" i="33"/>
  <c r="F36" i="33"/>
  <c r="G36" i="33"/>
  <c r="C9" i="31"/>
  <c r="D9" i="31" s="1"/>
  <c r="E9" i="31" s="1"/>
  <c r="F9" i="31" s="1"/>
  <c r="G9" i="31" s="1"/>
  <c r="H9" i="31" s="1"/>
  <c r="H10" i="31"/>
  <c r="M10" i="31"/>
  <c r="H11" i="31"/>
  <c r="M11" i="31"/>
  <c r="H12" i="31"/>
  <c r="M12" i="31"/>
  <c r="H13" i="31"/>
  <c r="M13" i="31"/>
  <c r="H14" i="31"/>
  <c r="M14" i="31"/>
  <c r="H15" i="31"/>
  <c r="M15" i="31"/>
  <c r="H16" i="31"/>
  <c r="M16" i="31"/>
  <c r="H17" i="31"/>
  <c r="M17" i="31"/>
  <c r="H18" i="31"/>
  <c r="M18" i="31"/>
  <c r="H19" i="31"/>
  <c r="M19" i="31"/>
  <c r="H20" i="31"/>
  <c r="M20" i="31"/>
  <c r="H21" i="31"/>
  <c r="M21" i="31"/>
  <c r="H22" i="31"/>
  <c r="M22" i="31"/>
  <c r="H23" i="31"/>
  <c r="M23" i="31"/>
  <c r="H24" i="31"/>
  <c r="M24" i="31"/>
  <c r="H25" i="31"/>
  <c r="M25" i="31"/>
  <c r="H26" i="31"/>
  <c r="M26" i="31"/>
  <c r="H27" i="31"/>
  <c r="M27" i="31"/>
  <c r="H28" i="31"/>
  <c r="M28" i="31"/>
  <c r="H29" i="31"/>
  <c r="M29" i="31"/>
  <c r="H30" i="31"/>
  <c r="M30" i="31"/>
  <c r="H31" i="31"/>
  <c r="M31" i="31"/>
  <c r="H32" i="31"/>
  <c r="M32" i="31"/>
  <c r="H33" i="31"/>
  <c r="M33" i="31"/>
  <c r="H34" i="31"/>
  <c r="M34" i="31"/>
  <c r="H35" i="31"/>
  <c r="M35" i="31"/>
  <c r="D36" i="31"/>
  <c r="E36" i="31"/>
  <c r="F36" i="31"/>
  <c r="G36" i="31"/>
  <c r="I36" i="31"/>
  <c r="J36" i="31"/>
  <c r="K36" i="31"/>
  <c r="L36" i="31"/>
  <c r="C8" i="30"/>
  <c r="D8" i="30" s="1"/>
  <c r="E8" i="30" s="1"/>
  <c r="F8" i="30" s="1"/>
  <c r="G8" i="30" s="1"/>
  <c r="H8" i="30" s="1"/>
  <c r="D35" i="30"/>
  <c r="E35" i="30"/>
  <c r="F35" i="30"/>
  <c r="G35" i="30"/>
  <c r="C8" i="29"/>
  <c r="D8" i="29" s="1"/>
  <c r="E8" i="29" s="1"/>
  <c r="F8" i="29" s="1"/>
  <c r="G8" i="29" s="1"/>
  <c r="H8" i="29" s="1"/>
  <c r="D35" i="29"/>
  <c r="E35" i="29"/>
  <c r="F35" i="29"/>
  <c r="G35" i="29"/>
  <c r="C11" i="28"/>
  <c r="D11" i="28" s="1"/>
  <c r="E11" i="28" s="1"/>
  <c r="F11" i="28" s="1"/>
  <c r="G11" i="28" s="1"/>
  <c r="H11" i="28" s="1"/>
  <c r="G12" i="28"/>
  <c r="H12" i="28"/>
  <c r="I12" i="28"/>
  <c r="G13" i="28"/>
  <c r="G38" i="28" s="1"/>
  <c r="H13" i="28"/>
  <c r="I13" i="28"/>
  <c r="G14" i="28"/>
  <c r="H14" i="28"/>
  <c r="I14" i="28"/>
  <c r="G16" i="28"/>
  <c r="H16" i="28"/>
  <c r="I16" i="28"/>
  <c r="G20" i="28"/>
  <c r="H20" i="28"/>
  <c r="I20" i="28"/>
  <c r="G21" i="28"/>
  <c r="H21" i="28"/>
  <c r="I21" i="28"/>
  <c r="G24" i="28"/>
  <c r="H24" i="28"/>
  <c r="I24" i="28"/>
  <c r="G25" i="28"/>
  <c r="H25" i="28"/>
  <c r="I25" i="28"/>
  <c r="G26" i="28"/>
  <c r="H26" i="28"/>
  <c r="I26" i="28"/>
  <c r="G29" i="28"/>
  <c r="H29" i="28"/>
  <c r="I29" i="28"/>
  <c r="G33" i="28"/>
  <c r="H33" i="28"/>
  <c r="I33" i="28"/>
  <c r="G35" i="28"/>
  <c r="H35" i="28"/>
  <c r="I35" i="28"/>
  <c r="G36" i="28"/>
  <c r="H36" i="28"/>
  <c r="I36" i="28"/>
  <c r="G37" i="28"/>
  <c r="H37" i="28"/>
  <c r="I37" i="28"/>
  <c r="D38" i="28"/>
  <c r="E38" i="28"/>
  <c r="F38" i="28"/>
  <c r="C7" i="27"/>
  <c r="D7" i="27" s="1"/>
  <c r="E7" i="27" s="1"/>
  <c r="F7" i="27" s="1"/>
  <c r="G7" i="27" s="1"/>
  <c r="H7" i="27" s="1"/>
  <c r="G9" i="27"/>
  <c r="H9" i="27"/>
  <c r="I9" i="27"/>
  <c r="G11" i="27"/>
  <c r="H11" i="27"/>
  <c r="I11" i="27"/>
  <c r="G13" i="27"/>
  <c r="G34" i="27" s="1"/>
  <c r="H13" i="27"/>
  <c r="I13" i="27"/>
  <c r="G16" i="27"/>
  <c r="H16" i="27"/>
  <c r="I16" i="27"/>
  <c r="G19" i="27"/>
  <c r="H19" i="27"/>
  <c r="I19" i="27"/>
  <c r="G21" i="27"/>
  <c r="H21" i="27"/>
  <c r="I21" i="27"/>
  <c r="G23" i="27"/>
  <c r="H23" i="27"/>
  <c r="I23" i="27"/>
  <c r="G28" i="27"/>
  <c r="H28" i="27"/>
  <c r="I28" i="27"/>
  <c r="G31" i="27"/>
  <c r="H31" i="27"/>
  <c r="I31" i="27"/>
  <c r="G33" i="27"/>
  <c r="H33" i="27"/>
  <c r="I33" i="27"/>
  <c r="D34" i="27"/>
  <c r="E34" i="27"/>
  <c r="F34" i="27"/>
  <c r="C9" i="26"/>
  <c r="D9" i="26" s="1"/>
  <c r="E9" i="26" s="1"/>
  <c r="F9" i="26" s="1"/>
  <c r="G9" i="26" s="1"/>
  <c r="H9" i="26" s="1"/>
  <c r="G26" i="26"/>
  <c r="H26" i="26"/>
  <c r="I26" i="26"/>
  <c r="G29" i="26"/>
  <c r="H29" i="26"/>
  <c r="I29" i="26"/>
  <c r="G35" i="26"/>
  <c r="H35" i="26"/>
  <c r="I35" i="26"/>
  <c r="D36" i="26"/>
  <c r="E36" i="26"/>
  <c r="G36" i="26" s="1"/>
  <c r="F36" i="26"/>
  <c r="G38" i="26"/>
  <c r="H38" i="26"/>
  <c r="I38" i="26"/>
  <c r="E8" i="25"/>
  <c r="F8" i="25" s="1"/>
  <c r="G8" i="25" s="1"/>
  <c r="H8" i="25" s="1"/>
  <c r="I8" i="25" s="1"/>
  <c r="J8" i="25" s="1"/>
  <c r="H9" i="25"/>
  <c r="I9" i="25"/>
  <c r="J9" i="25"/>
  <c r="H34" i="25"/>
  <c r="I34" i="25"/>
  <c r="J34" i="25"/>
  <c r="E35" i="25"/>
  <c r="F35" i="25"/>
  <c r="G35" i="25"/>
  <c r="H37" i="25"/>
  <c r="I37" i="25"/>
  <c r="J37" i="25"/>
  <c r="G10" i="24"/>
  <c r="H10" i="24"/>
  <c r="I10" i="24"/>
  <c r="G12" i="24"/>
  <c r="H12" i="24"/>
  <c r="I12" i="24"/>
  <c r="G22" i="24"/>
  <c r="H22" i="24"/>
  <c r="I22" i="24"/>
  <c r="G24" i="24"/>
  <c r="H24" i="24"/>
  <c r="I24" i="24"/>
  <c r="G26" i="24"/>
  <c r="H26" i="24"/>
  <c r="I26" i="24"/>
  <c r="G32" i="24"/>
  <c r="H32" i="24"/>
  <c r="I32" i="24"/>
  <c r="G33" i="24"/>
  <c r="H33" i="24"/>
  <c r="I33" i="24"/>
  <c r="G34" i="24"/>
  <c r="H34" i="24"/>
  <c r="I34" i="24"/>
  <c r="D35" i="24"/>
  <c r="E35" i="24"/>
  <c r="F35" i="24"/>
  <c r="G35" i="24"/>
  <c r="G10" i="23"/>
  <c r="H10" i="23"/>
  <c r="I10" i="23"/>
  <c r="G12" i="23"/>
  <c r="H12" i="23"/>
  <c r="I12" i="23"/>
  <c r="G13" i="23"/>
  <c r="H13" i="23"/>
  <c r="I13" i="23"/>
  <c r="G14" i="23"/>
  <c r="H14" i="23"/>
  <c r="I14" i="23"/>
  <c r="G18" i="23"/>
  <c r="H18" i="23"/>
  <c r="I18" i="23"/>
  <c r="G20" i="23"/>
  <c r="H20" i="23"/>
  <c r="I20" i="23"/>
  <c r="G22" i="23"/>
  <c r="H22" i="23"/>
  <c r="I22" i="23"/>
  <c r="G24" i="23"/>
  <c r="H24" i="23"/>
  <c r="I24" i="23"/>
  <c r="G26" i="23"/>
  <c r="H26" i="23"/>
  <c r="I26" i="23"/>
  <c r="G28" i="23"/>
  <c r="H28" i="23"/>
  <c r="I28" i="23"/>
  <c r="G29" i="23"/>
  <c r="H29" i="23"/>
  <c r="I29" i="23"/>
  <c r="G31" i="23"/>
  <c r="H31" i="23"/>
  <c r="I31" i="23"/>
  <c r="G33" i="23"/>
  <c r="H33" i="23"/>
  <c r="I33" i="23"/>
  <c r="G35" i="23"/>
  <c r="H35" i="23"/>
  <c r="I35" i="23"/>
  <c r="D36" i="23"/>
  <c r="E36" i="23"/>
  <c r="F36" i="23"/>
  <c r="D8" i="22"/>
  <c r="E8" i="22"/>
  <c r="F8" i="22"/>
  <c r="G9" i="22"/>
  <c r="G10" i="22"/>
  <c r="D12" i="22"/>
  <c r="E12" i="22"/>
  <c r="F12" i="22"/>
  <c r="G13" i="22"/>
  <c r="G14" i="22"/>
  <c r="D16" i="22"/>
  <c r="E16" i="22"/>
  <c r="F16" i="22"/>
  <c r="G17" i="22"/>
  <c r="G18" i="22"/>
  <c r="G20" i="22"/>
  <c r="G22" i="22"/>
  <c r="G23" i="22"/>
  <c r="G24" i="22"/>
  <c r="G25" i="22"/>
  <c r="G27" i="22"/>
  <c r="G29" i="22"/>
  <c r="G31" i="22"/>
  <c r="G32" i="22"/>
  <c r="G33" i="22"/>
  <c r="G36" i="22"/>
  <c r="G37" i="22"/>
  <c r="G38" i="22"/>
  <c r="G39" i="22"/>
  <c r="G40" i="22"/>
  <c r="G41" i="22"/>
  <c r="G42" i="22"/>
  <c r="G44" i="22"/>
  <c r="G5" i="21"/>
  <c r="G6" i="21"/>
  <c r="G7" i="21"/>
  <c r="G8" i="21"/>
  <c r="G10" i="21"/>
  <c r="G11" i="21"/>
  <c r="G13" i="21"/>
  <c r="G14" i="21"/>
  <c r="G16" i="21"/>
  <c r="G17" i="21"/>
  <c r="G18" i="21"/>
  <c r="G19" i="21"/>
  <c r="G20" i="21"/>
  <c r="G21" i="21"/>
  <c r="G22" i="21"/>
  <c r="G24" i="21"/>
  <c r="G25" i="21"/>
  <c r="G26" i="21"/>
  <c r="G28" i="21"/>
  <c r="G29" i="21"/>
  <c r="G30" i="21"/>
  <c r="G31" i="21"/>
  <c r="G32" i="21"/>
  <c r="G33" i="21"/>
  <c r="G34" i="21"/>
  <c r="G35" i="21"/>
  <c r="G36" i="21"/>
  <c r="G37" i="21"/>
  <c r="G39" i="21"/>
  <c r="G40" i="21"/>
  <c r="G41" i="21"/>
  <c r="G43" i="21"/>
  <c r="G44" i="21"/>
  <c r="G45" i="21"/>
  <c r="G46" i="21"/>
  <c r="G48" i="21"/>
  <c r="G49" i="21"/>
  <c r="G50" i="21"/>
  <c r="G51" i="21"/>
  <c r="G52" i="21"/>
  <c r="G53" i="21"/>
  <c r="G12" i="20"/>
  <c r="H12" i="20"/>
  <c r="I12" i="20"/>
  <c r="G13" i="20"/>
  <c r="H13" i="20"/>
  <c r="I13" i="20"/>
  <c r="G15" i="20"/>
  <c r="H15" i="20"/>
  <c r="I15" i="20"/>
  <c r="G22" i="20"/>
  <c r="H22" i="20"/>
  <c r="I22" i="20"/>
  <c r="G25" i="20"/>
  <c r="H25" i="20"/>
  <c r="I25" i="20"/>
  <c r="G29" i="20"/>
  <c r="H29" i="20"/>
  <c r="I29" i="20"/>
  <c r="G30" i="20"/>
  <c r="H30" i="20"/>
  <c r="I30" i="20"/>
  <c r="G35" i="20"/>
  <c r="H35" i="20"/>
  <c r="I35" i="20"/>
  <c r="D36" i="20"/>
  <c r="E36" i="20"/>
  <c r="F36" i="20"/>
  <c r="G11" i="19"/>
  <c r="H11" i="19"/>
  <c r="I11" i="19"/>
  <c r="G12" i="19"/>
  <c r="H12" i="19"/>
  <c r="I12" i="19"/>
  <c r="G15" i="19"/>
  <c r="H15" i="19"/>
  <c r="I15" i="19"/>
  <c r="G16" i="19"/>
  <c r="H16" i="19"/>
  <c r="I16" i="19"/>
  <c r="G23" i="19"/>
  <c r="H23" i="19"/>
  <c r="I23" i="19"/>
  <c r="G24" i="19"/>
  <c r="H24" i="19"/>
  <c r="I24" i="19"/>
  <c r="G25" i="19"/>
  <c r="H25" i="19"/>
  <c r="I25" i="19"/>
  <c r="G27" i="19"/>
  <c r="H27" i="19"/>
  <c r="I27" i="19"/>
  <c r="G28" i="19"/>
  <c r="H28" i="19"/>
  <c r="I28" i="19"/>
  <c r="G30" i="19"/>
  <c r="H30" i="19"/>
  <c r="I30" i="19"/>
  <c r="G31" i="19"/>
  <c r="H31" i="19"/>
  <c r="I31" i="19"/>
  <c r="G32" i="19"/>
  <c r="H32" i="19"/>
  <c r="I32" i="19"/>
  <c r="G35" i="19"/>
  <c r="H35" i="19"/>
  <c r="I35" i="19"/>
  <c r="G36" i="19"/>
  <c r="H36" i="19"/>
  <c r="I36" i="19"/>
  <c r="D37" i="19"/>
  <c r="E37" i="19"/>
  <c r="G37" i="19" s="1"/>
  <c r="F37" i="19"/>
  <c r="I37" i="19" s="1"/>
  <c r="G10" i="18"/>
  <c r="H10" i="18"/>
  <c r="I10" i="18"/>
  <c r="G11" i="18"/>
  <c r="H11" i="18"/>
  <c r="I11" i="18"/>
  <c r="G12" i="18"/>
  <c r="H12" i="18"/>
  <c r="I12" i="18"/>
  <c r="G13" i="18"/>
  <c r="H13" i="18"/>
  <c r="I13" i="18"/>
  <c r="G14" i="18"/>
  <c r="H14" i="18"/>
  <c r="I14" i="18"/>
  <c r="G15" i="18"/>
  <c r="H15" i="18"/>
  <c r="I15" i="18"/>
  <c r="G18" i="18"/>
  <c r="H18" i="18"/>
  <c r="I18" i="18"/>
  <c r="G19" i="18"/>
  <c r="H19" i="18"/>
  <c r="I19" i="18"/>
  <c r="G20" i="18"/>
  <c r="H20" i="18"/>
  <c r="I20" i="18"/>
  <c r="G21" i="18"/>
  <c r="H21" i="18"/>
  <c r="I21" i="18"/>
  <c r="G23" i="18"/>
  <c r="H23" i="18"/>
  <c r="I23" i="18"/>
  <c r="G24" i="18"/>
  <c r="H24" i="18"/>
  <c r="I24" i="18"/>
  <c r="G25" i="18"/>
  <c r="H25" i="18"/>
  <c r="I25" i="18"/>
  <c r="G26" i="18"/>
  <c r="H26" i="18"/>
  <c r="I26" i="18"/>
  <c r="G27" i="18"/>
  <c r="H27" i="18"/>
  <c r="I27" i="18"/>
  <c r="G29" i="18"/>
  <c r="H29" i="18"/>
  <c r="I29" i="18"/>
  <c r="G31" i="18"/>
  <c r="H31" i="18"/>
  <c r="I31" i="18"/>
  <c r="G32" i="18"/>
  <c r="H32" i="18"/>
  <c r="I32" i="18"/>
  <c r="G33" i="18"/>
  <c r="H33" i="18"/>
  <c r="I33" i="18"/>
  <c r="G34" i="18"/>
  <c r="H34" i="18"/>
  <c r="I34" i="18"/>
  <c r="G35" i="18"/>
  <c r="H35" i="18"/>
  <c r="I35" i="18"/>
  <c r="D36" i="18"/>
  <c r="E36" i="18"/>
  <c r="F36" i="18"/>
  <c r="G10" i="17"/>
  <c r="H10" i="17"/>
  <c r="I10" i="17"/>
  <c r="G11" i="17"/>
  <c r="H11" i="17"/>
  <c r="I11" i="17"/>
  <c r="G12" i="17"/>
  <c r="H12" i="17"/>
  <c r="I12" i="17"/>
  <c r="G13" i="17"/>
  <c r="H13" i="17"/>
  <c r="I13" i="17"/>
  <c r="G14" i="17"/>
  <c r="H14" i="17"/>
  <c r="I14" i="17"/>
  <c r="G15" i="17"/>
  <c r="H15" i="17"/>
  <c r="I15" i="17"/>
  <c r="G16" i="17"/>
  <c r="H16" i="17"/>
  <c r="I16" i="17"/>
  <c r="G17" i="17"/>
  <c r="H17" i="17"/>
  <c r="I17" i="17"/>
  <c r="G18" i="17"/>
  <c r="H18" i="17"/>
  <c r="I18" i="17"/>
  <c r="G19" i="17"/>
  <c r="H19" i="17"/>
  <c r="I19" i="17"/>
  <c r="G20" i="17"/>
  <c r="H20" i="17"/>
  <c r="I20" i="17"/>
  <c r="G21" i="17"/>
  <c r="H21" i="17"/>
  <c r="I21" i="17"/>
  <c r="G22" i="17"/>
  <c r="H22" i="17"/>
  <c r="I22" i="17"/>
  <c r="G23" i="17"/>
  <c r="H23" i="17"/>
  <c r="I23" i="17"/>
  <c r="G24" i="17"/>
  <c r="H24" i="17"/>
  <c r="I24" i="17"/>
  <c r="G25" i="17"/>
  <c r="H25" i="17"/>
  <c r="I25" i="17"/>
  <c r="G26" i="17"/>
  <c r="H26" i="17"/>
  <c r="I26" i="17"/>
  <c r="G27" i="17"/>
  <c r="H27" i="17"/>
  <c r="I27" i="17"/>
  <c r="G28" i="17"/>
  <c r="H28" i="17"/>
  <c r="I28" i="17"/>
  <c r="G29" i="17"/>
  <c r="H29" i="17"/>
  <c r="I29" i="17"/>
  <c r="G30" i="17"/>
  <c r="H30" i="17"/>
  <c r="I30" i="17"/>
  <c r="G31" i="17"/>
  <c r="H31" i="17"/>
  <c r="I31" i="17"/>
  <c r="G32" i="17"/>
  <c r="H32" i="17"/>
  <c r="I32" i="17"/>
  <c r="G33" i="17"/>
  <c r="H33" i="17"/>
  <c r="H36" i="17" s="1"/>
  <c r="I33" i="17"/>
  <c r="G34" i="17"/>
  <c r="H34" i="17"/>
  <c r="I34" i="17"/>
  <c r="G35" i="17"/>
  <c r="H35" i="17"/>
  <c r="I35" i="17"/>
  <c r="D36" i="17"/>
  <c r="E36" i="17"/>
  <c r="F36" i="17"/>
  <c r="D8" i="16"/>
  <c r="E8" i="16"/>
  <c r="F8" i="16"/>
  <c r="F9" i="16"/>
  <c r="F10" i="16"/>
  <c r="D12" i="16"/>
  <c r="E12" i="16"/>
  <c r="F12" i="16" s="1"/>
  <c r="F13" i="16"/>
  <c r="F14" i="16"/>
  <c r="D16" i="16"/>
  <c r="F16" i="16" s="1"/>
  <c r="F17" i="16"/>
  <c r="F18" i="16"/>
  <c r="F20" i="16"/>
  <c r="F22" i="16"/>
  <c r="F23" i="16"/>
  <c r="F24" i="16"/>
  <c r="F25" i="16"/>
  <c r="F27" i="16"/>
  <c r="F29" i="16"/>
  <c r="F31" i="16"/>
  <c r="F32" i="16"/>
  <c r="F33" i="16"/>
  <c r="F36" i="16"/>
  <c r="F37" i="16"/>
  <c r="F38" i="16"/>
  <c r="F39" i="16"/>
  <c r="F40" i="16"/>
  <c r="F41" i="16"/>
  <c r="F42" i="16"/>
  <c r="F43" i="16"/>
  <c r="F7" i="15"/>
  <c r="F8" i="15"/>
  <c r="F9" i="15"/>
  <c r="F10" i="15"/>
  <c r="F12" i="15"/>
  <c r="F13" i="15"/>
  <c r="F15" i="15"/>
  <c r="F16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2" i="15"/>
  <c r="F33" i="15"/>
  <c r="F34" i="15"/>
  <c r="F36" i="15"/>
  <c r="F37" i="15"/>
  <c r="F38" i="15"/>
  <c r="F39" i="15"/>
  <c r="F41" i="15"/>
  <c r="F42" i="15"/>
  <c r="F43" i="15"/>
  <c r="F44" i="15"/>
  <c r="F45" i="15"/>
  <c r="F46" i="15"/>
  <c r="F36" i="14"/>
  <c r="E36" i="14"/>
  <c r="D36" i="14"/>
  <c r="I35" i="14"/>
  <c r="H35" i="14"/>
  <c r="G35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6" i="14"/>
  <c r="H26" i="14"/>
  <c r="G26" i="14"/>
  <c r="I25" i="14"/>
  <c r="H25" i="14"/>
  <c r="G25" i="14"/>
  <c r="I23" i="14"/>
  <c r="H23" i="14"/>
  <c r="G23" i="14"/>
  <c r="I22" i="14"/>
  <c r="H22" i="14"/>
  <c r="G22" i="14"/>
  <c r="I21" i="14"/>
  <c r="H21" i="14"/>
  <c r="G21" i="14"/>
  <c r="I19" i="14"/>
  <c r="H19" i="14"/>
  <c r="G19" i="14"/>
  <c r="I18" i="14"/>
  <c r="H18" i="14"/>
  <c r="G18" i="14"/>
  <c r="I17" i="14"/>
  <c r="H17" i="14"/>
  <c r="G17" i="14"/>
  <c r="I15" i="14"/>
  <c r="H15" i="14"/>
  <c r="G15" i="14"/>
  <c r="I14" i="14"/>
  <c r="H14" i="14"/>
  <c r="G14" i="14"/>
  <c r="I13" i="14"/>
  <c r="H13" i="14"/>
  <c r="G13" i="14"/>
  <c r="I11" i="14"/>
  <c r="H11" i="14"/>
  <c r="G11" i="14"/>
  <c r="F36" i="13"/>
  <c r="E36" i="13"/>
  <c r="D36" i="13"/>
  <c r="I29" i="13"/>
  <c r="H29" i="13"/>
  <c r="G29" i="13"/>
  <c r="I28" i="13"/>
  <c r="H28" i="13"/>
  <c r="G28" i="13"/>
  <c r="I22" i="13"/>
  <c r="H22" i="13"/>
  <c r="G22" i="13"/>
  <c r="H35" i="24" l="1"/>
  <c r="I38" i="28"/>
  <c r="G36" i="20"/>
  <c r="I36" i="20"/>
  <c r="H35" i="25"/>
  <c r="M36" i="31"/>
  <c r="I36" i="17"/>
  <c r="H36" i="31"/>
  <c r="I35" i="24"/>
  <c r="J35" i="25"/>
  <c r="I34" i="27"/>
  <c r="H38" i="28"/>
  <c r="E36" i="33"/>
  <c r="I36" i="14"/>
  <c r="I35" i="25"/>
  <c r="I36" i="26"/>
  <c r="H36" i="14"/>
  <c r="H37" i="19"/>
  <c r="G36" i="14"/>
  <c r="I36" i="23"/>
  <c r="H36" i="26"/>
  <c r="I36" i="13"/>
  <c r="H34" i="27"/>
  <c r="G16" i="22"/>
  <c r="G8" i="22"/>
  <c r="G12" i="22"/>
  <c r="H36" i="20"/>
  <c r="H36" i="18"/>
  <c r="I36" i="18"/>
  <c r="G36" i="18"/>
  <c r="H36" i="13"/>
  <c r="G36" i="13"/>
  <c r="G38" i="12"/>
  <c r="J37" i="12"/>
  <c r="I37" i="12"/>
  <c r="H37" i="12"/>
  <c r="J36" i="12"/>
  <c r="I36" i="12"/>
  <c r="H36" i="12"/>
  <c r="J35" i="12"/>
  <c r="I35" i="12"/>
  <c r="H35" i="12"/>
  <c r="J33" i="12"/>
  <c r="I33" i="12"/>
  <c r="H33" i="12"/>
  <c r="J32" i="12"/>
  <c r="I32" i="12"/>
  <c r="H32" i="12"/>
  <c r="J31" i="12"/>
  <c r="I31" i="12"/>
  <c r="H31" i="12"/>
  <c r="J30" i="12"/>
  <c r="I30" i="12"/>
  <c r="H30" i="12"/>
  <c r="J29" i="12"/>
  <c r="I29" i="12"/>
  <c r="H29" i="12"/>
  <c r="J28" i="12"/>
  <c r="I28" i="12"/>
  <c r="H28" i="12"/>
  <c r="J27" i="12"/>
  <c r="I27" i="12"/>
  <c r="H27" i="12"/>
  <c r="J25" i="12"/>
  <c r="I25" i="12"/>
  <c r="H25" i="12"/>
  <c r="J24" i="12"/>
  <c r="I24" i="12"/>
  <c r="H24" i="12"/>
  <c r="J23" i="12"/>
  <c r="I23" i="12"/>
  <c r="H23" i="12"/>
  <c r="J21" i="12"/>
  <c r="I21" i="12"/>
  <c r="H21" i="12"/>
  <c r="J20" i="12"/>
  <c r="I20" i="12"/>
  <c r="H20" i="12"/>
  <c r="J19" i="12"/>
  <c r="I19" i="12"/>
  <c r="H19" i="12"/>
  <c r="J17" i="12"/>
  <c r="I17" i="12"/>
  <c r="H17" i="12"/>
  <c r="J16" i="12"/>
  <c r="I16" i="12"/>
  <c r="H16" i="12"/>
  <c r="J15" i="12"/>
  <c r="I15" i="12"/>
  <c r="H15" i="12"/>
  <c r="J14" i="12"/>
  <c r="I14" i="12"/>
  <c r="H14" i="12"/>
  <c r="J13" i="12"/>
  <c r="I13" i="12"/>
  <c r="H13" i="12"/>
  <c r="J12" i="12"/>
  <c r="I12" i="12"/>
  <c r="H12" i="12"/>
  <c r="I34" i="11"/>
  <c r="H34" i="11"/>
  <c r="G34" i="11"/>
  <c r="I33" i="11"/>
  <c r="H33" i="11"/>
  <c r="G33" i="11"/>
  <c r="I32" i="11"/>
  <c r="H32" i="11"/>
  <c r="G32" i="11"/>
  <c r="I31" i="11"/>
  <c r="H31" i="11"/>
  <c r="G31" i="11"/>
  <c r="I30" i="11"/>
  <c r="H30" i="11"/>
  <c r="G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I25" i="11"/>
  <c r="H25" i="11"/>
  <c r="G25" i="11"/>
  <c r="I24" i="11"/>
  <c r="H24" i="11"/>
  <c r="G24" i="11"/>
  <c r="I23" i="11"/>
  <c r="H23" i="11"/>
  <c r="G23" i="11"/>
  <c r="I22" i="11"/>
  <c r="H22" i="11"/>
  <c r="G22" i="11"/>
  <c r="I21" i="11"/>
  <c r="H21" i="11"/>
  <c r="G21" i="11"/>
  <c r="I20" i="11"/>
  <c r="H20" i="11"/>
  <c r="G20" i="11"/>
  <c r="I19" i="11"/>
  <c r="H19" i="11"/>
  <c r="G19" i="11"/>
  <c r="I18" i="11"/>
  <c r="H18" i="11"/>
  <c r="G18" i="11"/>
  <c r="I17" i="11"/>
  <c r="H17" i="11"/>
  <c r="G17" i="11"/>
  <c r="I16" i="11"/>
  <c r="H16" i="11"/>
  <c r="G16" i="11"/>
  <c r="I15" i="11"/>
  <c r="H15" i="11"/>
  <c r="G15" i="11"/>
  <c r="I14" i="11"/>
  <c r="H14" i="11"/>
  <c r="G14" i="11"/>
  <c r="I13" i="11"/>
  <c r="H13" i="11"/>
  <c r="G13" i="11"/>
  <c r="I12" i="11"/>
  <c r="H12" i="11"/>
  <c r="G12" i="11"/>
  <c r="I11" i="11"/>
  <c r="H11" i="11"/>
  <c r="G11" i="11"/>
  <c r="I10" i="11"/>
  <c r="H10" i="11"/>
  <c r="G10" i="11"/>
  <c r="I9" i="11"/>
  <c r="H9" i="11"/>
  <c r="G9" i="11"/>
  <c r="E35" i="11"/>
  <c r="K35" i="11" s="1"/>
  <c r="D35" i="11"/>
  <c r="F35" i="11"/>
  <c r="F38" i="10"/>
  <c r="F32" i="9"/>
  <c r="F31" i="9"/>
  <c r="F30" i="9"/>
  <c r="F29" i="9"/>
  <c r="F28" i="9"/>
  <c r="F27" i="9"/>
  <c r="F25" i="9"/>
  <c r="F24" i="9"/>
  <c r="F23" i="9"/>
  <c r="F22" i="9"/>
  <c r="F20" i="9"/>
  <c r="F19" i="9"/>
  <c r="F18" i="9"/>
  <c r="F16" i="9"/>
  <c r="F15" i="9"/>
  <c r="F13" i="9"/>
  <c r="F12" i="9"/>
  <c r="F10" i="9"/>
  <c r="F9" i="9"/>
  <c r="F8" i="9"/>
  <c r="I34" i="8"/>
  <c r="H34" i="8"/>
  <c r="G34" i="8"/>
  <c r="I33" i="8"/>
  <c r="H33" i="8"/>
  <c r="G33" i="8"/>
  <c r="I32" i="8"/>
  <c r="H32" i="8"/>
  <c r="G32" i="8"/>
  <c r="I31" i="8"/>
  <c r="H31" i="8"/>
  <c r="G31" i="8"/>
  <c r="I30" i="8"/>
  <c r="H30" i="8"/>
  <c r="G30" i="8"/>
  <c r="I29" i="8"/>
  <c r="H29" i="8"/>
  <c r="G29" i="8"/>
  <c r="I28" i="8"/>
  <c r="H28" i="8"/>
  <c r="G28" i="8"/>
  <c r="I27" i="8"/>
  <c r="H27" i="8"/>
  <c r="G27" i="8"/>
  <c r="I26" i="8"/>
  <c r="H26" i="8"/>
  <c r="G26" i="8"/>
  <c r="I25" i="8"/>
  <c r="H25" i="8"/>
  <c r="G25" i="8"/>
  <c r="I24" i="8"/>
  <c r="H24" i="8"/>
  <c r="G24" i="8"/>
  <c r="I23" i="8"/>
  <c r="H23" i="8"/>
  <c r="G23" i="8"/>
  <c r="I22" i="8"/>
  <c r="H22" i="8"/>
  <c r="G22" i="8"/>
  <c r="I21" i="8"/>
  <c r="H21" i="8"/>
  <c r="G21" i="8"/>
  <c r="I20" i="8"/>
  <c r="H20" i="8"/>
  <c r="G20" i="8"/>
  <c r="I19" i="8"/>
  <c r="H19" i="8"/>
  <c r="G19" i="8"/>
  <c r="I18" i="8"/>
  <c r="H18" i="8"/>
  <c r="G18" i="8"/>
  <c r="I17" i="8"/>
  <c r="H17" i="8"/>
  <c r="G17" i="8"/>
  <c r="I16" i="8"/>
  <c r="H16" i="8"/>
  <c r="G16" i="8"/>
  <c r="I15" i="8"/>
  <c r="H15" i="8"/>
  <c r="G15" i="8"/>
  <c r="I14" i="8"/>
  <c r="H14" i="8"/>
  <c r="G14" i="8"/>
  <c r="I13" i="8"/>
  <c r="H13" i="8"/>
  <c r="G13" i="8"/>
  <c r="I12" i="8"/>
  <c r="H12" i="8"/>
  <c r="G12" i="8"/>
  <c r="I11" i="8"/>
  <c r="H11" i="8"/>
  <c r="G11" i="8"/>
  <c r="I10" i="8"/>
  <c r="H10" i="8"/>
  <c r="G10" i="8"/>
  <c r="I9" i="8"/>
  <c r="H9" i="8"/>
  <c r="G9" i="8"/>
  <c r="F21" i="5"/>
  <c r="F19" i="5"/>
  <c r="F18" i="5"/>
  <c r="E17" i="5"/>
  <c r="D17" i="5"/>
  <c r="F15" i="5"/>
  <c r="F13" i="5"/>
  <c r="F12" i="5"/>
  <c r="F11" i="5" s="1"/>
  <c r="E11" i="5"/>
  <c r="D11" i="5"/>
  <c r="F9" i="5"/>
  <c r="F8" i="5"/>
  <c r="F7" i="5" s="1"/>
  <c r="E7" i="5"/>
  <c r="D7" i="5"/>
  <c r="G28" i="4"/>
  <c r="G26" i="4"/>
  <c r="G24" i="4"/>
  <c r="G22" i="4"/>
  <c r="G20" i="4"/>
  <c r="G18" i="4"/>
  <c r="G16" i="4"/>
  <c r="G15" i="4"/>
  <c r="G14" i="4"/>
  <c r="G13" i="4"/>
  <c r="H12" i="4"/>
  <c r="F12" i="4"/>
  <c r="E12" i="4"/>
  <c r="D12" i="4"/>
  <c r="F38" i="12"/>
  <c r="E38" i="12"/>
  <c r="D30" i="10"/>
  <c r="E30" i="10"/>
  <c r="E15" i="10"/>
  <c r="D15" i="10"/>
  <c r="F40" i="10"/>
  <c r="F39" i="10"/>
  <c r="F37" i="10"/>
  <c r="F36" i="10"/>
  <c r="F35" i="10"/>
  <c r="F32" i="10"/>
  <c r="F31" i="10"/>
  <c r="F28" i="10"/>
  <c r="F26" i="10"/>
  <c r="F24" i="10"/>
  <c r="F23" i="10"/>
  <c r="F22" i="10"/>
  <c r="F21" i="10"/>
  <c r="F19" i="10"/>
  <c r="F17" i="10"/>
  <c r="F16" i="10"/>
  <c r="F13" i="10"/>
  <c r="F12" i="10"/>
  <c r="E11" i="10"/>
  <c r="D11" i="10"/>
  <c r="E7" i="10"/>
  <c r="D7" i="10"/>
  <c r="F8" i="10"/>
  <c r="F9" i="10"/>
  <c r="C35" i="6"/>
  <c r="D35" i="6"/>
  <c r="E35" i="6"/>
  <c r="H35" i="6"/>
  <c r="G35" i="6"/>
  <c r="F20" i="6"/>
  <c r="F35" i="6" s="1"/>
  <c r="F35" i="8"/>
  <c r="E35" i="8"/>
  <c r="D35" i="8"/>
  <c r="F36" i="6"/>
  <c r="G36" i="6"/>
  <c r="H36" i="6"/>
  <c r="F17" i="5" l="1"/>
  <c r="G12" i="4"/>
  <c r="F11" i="10"/>
  <c r="G35" i="11"/>
  <c r="H35" i="11"/>
  <c r="I35" i="11"/>
  <c r="F7" i="10"/>
  <c r="F15" i="10"/>
  <c r="F30" i="10"/>
  <c r="H35" i="8"/>
</calcChain>
</file>

<file path=xl/sharedStrings.xml><?xml version="1.0" encoding="utf-8"?>
<sst xmlns="http://schemas.openxmlformats.org/spreadsheetml/2006/main" count="1534" uniqueCount="359">
  <si>
    <t>No</t>
  </si>
  <si>
    <t>Tahun</t>
  </si>
  <si>
    <t>SMP/MTs/SMPLB/Paket B</t>
  </si>
  <si>
    <t>SMA/SMK/MA/SMALB/Paket C</t>
  </si>
  <si>
    <t xml:space="preserve">                       </t>
  </si>
  <si>
    <t xml:space="preserve">       SD /MI /SDLB/  Paket A</t>
  </si>
  <si>
    <t>INDIKATOR PENDIDIKAN</t>
  </si>
  <si>
    <t>Penduduk Usia  7 – 12 tahun (persen)</t>
  </si>
  <si>
    <t>-  Tidak / Belum Pernah Sekolah</t>
  </si>
  <si>
    <t xml:space="preserve">-   Masih Sekolah </t>
  </si>
  <si>
    <t xml:space="preserve">-  Tidak Sekolah Lagi </t>
  </si>
  <si>
    <t>-</t>
  </si>
  <si>
    <t>Penduduk Usia 13 – 15 tahun  (persen)</t>
  </si>
  <si>
    <t>Penduduk Usia 16 – 18 tahun (persen)</t>
  </si>
  <si>
    <t xml:space="preserve">-  Masih Sekolah </t>
  </si>
  <si>
    <t>Penduduk Usia 19 – 24 tahun (persen)</t>
  </si>
  <si>
    <t>-  Tidak Sekolah Lagi</t>
  </si>
  <si>
    <t>1</t>
  </si>
  <si>
    <t>2</t>
  </si>
  <si>
    <t>3</t>
  </si>
  <si>
    <t>4</t>
  </si>
  <si>
    <t>5</t>
  </si>
  <si>
    <t>6</t>
  </si>
  <si>
    <t>Uraian</t>
  </si>
  <si>
    <t>Lembaga</t>
  </si>
  <si>
    <t>Peserta Didik</t>
  </si>
  <si>
    <t>Jumlah</t>
  </si>
  <si>
    <t>Pendidik</t>
  </si>
  <si>
    <t>L</t>
  </si>
  <si>
    <t>P</t>
  </si>
  <si>
    <t>PAUD</t>
  </si>
  <si>
    <t>Satuan PAUD sejenis</t>
  </si>
  <si>
    <t>Taman Penitipan Anak</t>
  </si>
  <si>
    <t>Kelompok Bermain</t>
  </si>
  <si>
    <t>TK/RA/BA</t>
  </si>
  <si>
    <t>Kejar Paket A</t>
  </si>
  <si>
    <t>Kejar Paket B</t>
  </si>
  <si>
    <t>Kejar paket C</t>
  </si>
  <si>
    <t>Keaksaraan Fungsional (KF)</t>
  </si>
  <si>
    <t>Kursus</t>
  </si>
  <si>
    <t>Taman Bacaan Masyarakat</t>
  </si>
  <si>
    <t>7</t>
  </si>
  <si>
    <t xml:space="preserve">                    Data Pokok TK dan RA/BA </t>
  </si>
  <si>
    <t xml:space="preserve">  </t>
  </si>
  <si>
    <t>Indikator</t>
  </si>
  <si>
    <t>TK</t>
  </si>
  <si>
    <t>RA/BA</t>
  </si>
  <si>
    <t>Sekolah :</t>
  </si>
  <si>
    <t>Siswa Baru :</t>
  </si>
  <si>
    <t>Kelas/rombel</t>
  </si>
  <si>
    <t>Guru  :</t>
  </si>
  <si>
    <t>Lulusan</t>
  </si>
  <si>
    <t xml:space="preserve">                Sekolah, Murid dan Guru TK  Negeri Menurut Kecamatan</t>
  </si>
  <si>
    <t xml:space="preserve">Kecamatan </t>
  </si>
  <si>
    <t xml:space="preserve">Murid </t>
  </si>
  <si>
    <t xml:space="preserve">Rata-rata Murid per Sekolah </t>
  </si>
  <si>
    <t xml:space="preserve">Rata-rata Guru per Sekolah </t>
  </si>
  <si>
    <t>Rasio Murid Terhadap Guru</t>
  </si>
  <si>
    <t>01 Prambanan</t>
  </si>
  <si>
    <t>02 Gantiwarno</t>
  </si>
  <si>
    <t>03 Wedi</t>
  </si>
  <si>
    <t>04 Bayat</t>
  </si>
  <si>
    <t>05 Cawas</t>
  </si>
  <si>
    <t>06 Trucuk</t>
  </si>
  <si>
    <t>07 Kalikotes</t>
  </si>
  <si>
    <t>08 Kebonarum</t>
  </si>
  <si>
    <t>09 Jogonalan</t>
  </si>
  <si>
    <t>10 Manisrenggo</t>
  </si>
  <si>
    <t>11 Karangnongko</t>
  </si>
  <si>
    <t>12 Ngawen</t>
  </si>
  <si>
    <t>13 Ceper</t>
  </si>
  <si>
    <t>14 Pedan</t>
  </si>
  <si>
    <t>15 Karangdowo</t>
  </si>
  <si>
    <t xml:space="preserve"> 16 Juwiring</t>
  </si>
  <si>
    <t>17 Wonosari</t>
  </si>
  <si>
    <t>18 Delanggu</t>
  </si>
  <si>
    <t>19 Polanharjo</t>
  </si>
  <si>
    <t>20 Karanganom</t>
  </si>
  <si>
    <t>21 Tulung</t>
  </si>
  <si>
    <t>22 Jatinom</t>
  </si>
  <si>
    <t>23 Kemalang</t>
  </si>
  <si>
    <t>24 Klaten Selatan</t>
  </si>
  <si>
    <t>25 Klaten Tengah</t>
  </si>
  <si>
    <t>26 Klaten Utara</t>
  </si>
  <si>
    <t>Kecamatan</t>
  </si>
  <si>
    <t>Sekolah</t>
  </si>
  <si>
    <t>Murid</t>
  </si>
  <si>
    <t>Guru</t>
  </si>
  <si>
    <t>Rata-rata Murid per Sekolah</t>
  </si>
  <si>
    <t>Rata-rata Guru per Sekolah</t>
  </si>
  <si>
    <t>Prambanan</t>
  </si>
  <si>
    <t>Gantiwarno</t>
  </si>
  <si>
    <t>Wedi</t>
  </si>
  <si>
    <t>Bayat</t>
  </si>
  <si>
    <t>Cawas</t>
  </si>
  <si>
    <t>Trucuk</t>
  </si>
  <si>
    <t>Kalikotes</t>
  </si>
  <si>
    <t>Kebonarum</t>
  </si>
  <si>
    <t>Jogonalan</t>
  </si>
  <si>
    <t>Manisrenggo</t>
  </si>
  <si>
    <t>Karangnongko</t>
  </si>
  <si>
    <t>Ngawen</t>
  </si>
  <si>
    <t>Ceper</t>
  </si>
  <si>
    <t>Pedan</t>
  </si>
  <si>
    <t>Karangdowo</t>
  </si>
  <si>
    <t>Juwiring</t>
  </si>
  <si>
    <t>Wonosari</t>
  </si>
  <si>
    <t>Delanggu</t>
  </si>
  <si>
    <t>Polanharjo</t>
  </si>
  <si>
    <t>Karanganom</t>
  </si>
  <si>
    <t>Tulung</t>
  </si>
  <si>
    <t>Jatinom</t>
  </si>
  <si>
    <t>Kemalang</t>
  </si>
  <si>
    <t>Klaten Selatan</t>
  </si>
  <si>
    <t>Klaten Tengah</t>
  </si>
  <si>
    <t>Klaten Utara</t>
  </si>
  <si>
    <t>SD</t>
  </si>
  <si>
    <t>MI</t>
  </si>
  <si>
    <t>SD+MI</t>
  </si>
  <si>
    <t>Angka Masukan Kasar (AMK)</t>
  </si>
  <si>
    <t>Angka Mengulang</t>
  </si>
  <si>
    <t>Angka Putus Sekolah</t>
  </si>
  <si>
    <t>Angka Kelayakan Mengajar</t>
  </si>
  <si>
    <t>a. Layak</t>
  </si>
  <si>
    <t>b. Tidak Layak</t>
  </si>
  <si>
    <t>Persentase Guru Bersertifikasi</t>
  </si>
  <si>
    <t>a. Sudah</t>
  </si>
  <si>
    <t>b. Belum</t>
  </si>
  <si>
    <t>Persentase Kondisi Ruang Kelas</t>
  </si>
  <si>
    <t>a. Baik</t>
  </si>
  <si>
    <t>b. Rusak Ringan</t>
  </si>
  <si>
    <t>c. Rusak Berat</t>
  </si>
  <si>
    <t>Persentase Fasilitas Sekolah</t>
  </si>
  <si>
    <t>a. Perpustakaan</t>
  </si>
  <si>
    <t>b. Lapangan OR</t>
  </si>
  <si>
    <t>c. UKS</t>
  </si>
  <si>
    <t>d. Laboratorium</t>
  </si>
  <si>
    <t>Angka Partisipasi (persen)</t>
  </si>
  <si>
    <t>a. Pemerintah Pusat</t>
  </si>
  <si>
    <t>b. Yayasan</t>
  </si>
  <si>
    <t>c. Orang tua</t>
  </si>
  <si>
    <t>d. Pemda</t>
  </si>
  <si>
    <t>e. Lainnya</t>
  </si>
  <si>
    <t>Satuan Biaya (Rp.)</t>
  </si>
  <si>
    <t>Indikator Mutu Pendidikan Tingkat SD/MI</t>
  </si>
  <si>
    <t>Data Pokok SD dan MI</t>
  </si>
  <si>
    <t>a. Negeri</t>
  </si>
  <si>
    <t>b. Swasta</t>
  </si>
  <si>
    <t>a. Laki-laki</t>
  </si>
  <si>
    <t>b. Perempuan</t>
  </si>
  <si>
    <t>Siswa</t>
  </si>
  <si>
    <t>Ruang Kelas (Milik)</t>
  </si>
  <si>
    <t>Ruang Kelas Bukan Milik</t>
  </si>
  <si>
    <t>Kelas/Rombel</t>
  </si>
  <si>
    <t>a. Layak Mengajar</t>
  </si>
  <si>
    <t>Fasilitas</t>
  </si>
  <si>
    <t>b. Lapangan Olahraga</t>
  </si>
  <si>
    <t>d. Tempat Ibadah</t>
  </si>
  <si>
    <t>e. Toilet</t>
  </si>
  <si>
    <t>f. Air Bersih</t>
  </si>
  <si>
    <t>Sekolah, Murid dan Guru SD Negeri Menurut Kecamatan</t>
  </si>
  <si>
    <t>8</t>
  </si>
  <si>
    <t>Sekolah, Murid dan Guru SD Swasta Menurut Kecamatan</t>
  </si>
  <si>
    <t>Indikator Mutu Pendidikan Tingkat SLTP</t>
  </si>
  <si>
    <t>SMP/SLTP</t>
  </si>
  <si>
    <t>MTS</t>
  </si>
  <si>
    <t>SMP+MTS</t>
  </si>
  <si>
    <t>Angka Lulusan</t>
  </si>
  <si>
    <t>Jumlah Kesesuaian Guru Mengajar</t>
  </si>
  <si>
    <t>a. PPKN</t>
  </si>
  <si>
    <t>b. Pendidikan Agama</t>
  </si>
  <si>
    <t>c. Bhs Indonesia</t>
  </si>
  <si>
    <t>d. Bhs Inggris</t>
  </si>
  <si>
    <t>e. Sejarah &amp; Sejarah Budaya</t>
  </si>
  <si>
    <t>f. Pendidikan Jasmani</t>
  </si>
  <si>
    <t>g. Matematika</t>
  </si>
  <si>
    <t>h. IPA</t>
  </si>
  <si>
    <t>i. IPS</t>
  </si>
  <si>
    <t>j. Seni &amp; Kerajinan</t>
  </si>
  <si>
    <t>k. Muatan Lokal</t>
  </si>
  <si>
    <t>l. B dan P</t>
  </si>
  <si>
    <t>m. Lain-lain</t>
  </si>
  <si>
    <t>Data Pokok SMP dan MTs</t>
  </si>
  <si>
    <t>SMP</t>
  </si>
  <si>
    <t>MTs</t>
  </si>
  <si>
    <t>SMP+MTs</t>
  </si>
  <si>
    <t>e. Tempat Ibadah</t>
  </si>
  <si>
    <t>f. Toilet</t>
  </si>
  <si>
    <t>g. Air Bersih</t>
  </si>
  <si>
    <t>h. Listrik</t>
  </si>
  <si>
    <t>Sekolah, Murid dan Guru SMP Negeri Menurut Kecamatan</t>
  </si>
  <si>
    <t>Sekolah, Murid dan Guru SMP Swasta Menurut Kecamatan</t>
  </si>
  <si>
    <t>SMA</t>
  </si>
  <si>
    <t>MA</t>
  </si>
  <si>
    <t>SMK</t>
  </si>
  <si>
    <t>SMA+MA+SMK</t>
  </si>
  <si>
    <t>Angka Masukan Kasar</t>
  </si>
  <si>
    <t>Angka Kelayakan Mengajar :</t>
  </si>
  <si>
    <t>b Tidak Layak</t>
  </si>
  <si>
    <t>Presentase Guru Bersertifikasi :</t>
  </si>
  <si>
    <t>Jumlah Kesesuaian Guru Mengajar :</t>
  </si>
  <si>
    <t>f. Pendidkan Jasmani</t>
  </si>
  <si>
    <t>h. IPA :</t>
  </si>
  <si>
    <t>1. Fisika</t>
  </si>
  <si>
    <t>2. Biologi</t>
  </si>
  <si>
    <t>3. Kimia</t>
  </si>
  <si>
    <t>i. IPS :</t>
  </si>
  <si>
    <t>1. Ekonomi</t>
  </si>
  <si>
    <t>2. Sosiologi</t>
  </si>
  <si>
    <t>3. Geografi</t>
  </si>
  <si>
    <t>l. Tata Negara</t>
  </si>
  <si>
    <t>m. Antropologi</t>
  </si>
  <si>
    <t>n. Bahasa Asing</t>
  </si>
  <si>
    <t>o. B &amp; P</t>
  </si>
  <si>
    <t>p. lain-lain</t>
  </si>
  <si>
    <t>Persentase Kondisi Ruang Kelas :</t>
  </si>
  <si>
    <t>Persentase Fasilitas Sekolah :</t>
  </si>
  <si>
    <t>Angka Partisipasi (%) :</t>
  </si>
  <si>
    <t>c. Orang Tua</t>
  </si>
  <si>
    <t>Satuan Biaya (Rp)</t>
  </si>
  <si>
    <t>Data Pokok SMA, MA, dan SMK</t>
  </si>
  <si>
    <t>Siswa Baru Tk.1 :</t>
  </si>
  <si>
    <t>Siswa :</t>
  </si>
  <si>
    <t>Ruang Kelas (Milik) :</t>
  </si>
  <si>
    <t>a.Baik</t>
  </si>
  <si>
    <t>b.Rusak Ringan</t>
  </si>
  <si>
    <t>c.Rusak Berat</t>
  </si>
  <si>
    <t>Guru :</t>
  </si>
  <si>
    <t>a. Layak mengajar</t>
  </si>
  <si>
    <t>b. Tidak layak</t>
  </si>
  <si>
    <t>Fasilitas :</t>
  </si>
  <si>
    <t>e. Ketrampilan</t>
  </si>
  <si>
    <t>f. BP</t>
  </si>
  <si>
    <t>g. Serba Guna</t>
  </si>
  <si>
    <t>h. Bengkel</t>
  </si>
  <si>
    <t>i. Ruang Praktek</t>
  </si>
  <si>
    <t>Sekolah, Murid dan Guru SMA Negeri Menurut Kecamatan</t>
  </si>
  <si>
    <t>Sekolah, Murid dan Guru SMA Swasta Menurut Kecamatan</t>
  </si>
  <si>
    <t>Sekolah, Murid dan Guru SMK Negeri Menurut Kecamatan</t>
  </si>
  <si>
    <t>Sekolah, Murid dan Guru SMK Swasta Menurut Kecamatan</t>
  </si>
  <si>
    <t>Gedung, Ruang Kelas Sekolah Negeri Menurut Kecamatan dan</t>
  </si>
  <si>
    <t>Gedung Sekolah</t>
  </si>
  <si>
    <t>Ruang Kelas</t>
  </si>
  <si>
    <t>Gedung, Ruang Kelas Sekolah Swasta Menurut Kecamatan dan</t>
  </si>
  <si>
    <t>Negeri</t>
  </si>
  <si>
    <t>Swasta</t>
  </si>
  <si>
    <t>Jumlah Anak Putus Sekolah Menurut Kecamatan dan Tingkat Pendidikan</t>
  </si>
  <si>
    <t>SD /MI /SDLB /Paket A</t>
  </si>
  <si>
    <t>a.      Negeri</t>
  </si>
  <si>
    <t>b.      Swasta</t>
  </si>
  <si>
    <t>a.     Laki-laki</t>
  </si>
  <si>
    <t>b.     Perempuan</t>
  </si>
  <si>
    <t>Sekolah, Murid dan Guru MI Negeri Menurut Kecamatan</t>
  </si>
  <si>
    <t>Sekolah, Murid dan Guru MI Swasta Menurut Kecamatan</t>
  </si>
  <si>
    <t>Sekolah, Murid dan Guru MTs Swasta  Menurut Kecamatan</t>
  </si>
  <si>
    <t>Sekolah, Murid dan Guru  MTs Negeri  Menurut Kecamatan</t>
  </si>
  <si>
    <t>Sekolah, Murid dan Guru MA Negeri Menurut Kecamatan</t>
  </si>
  <si>
    <t>(1)</t>
  </si>
  <si>
    <t>Sekolah, Murid dan Guru MA Swasta Menurut Kecamatan</t>
  </si>
  <si>
    <t>(2)</t>
  </si>
  <si>
    <t>(3)</t>
  </si>
  <si>
    <t>(4)</t>
  </si>
  <si>
    <t>(5)</t>
  </si>
  <si>
    <t>(6)</t>
  </si>
  <si>
    <t>(7)</t>
  </si>
  <si>
    <t>Data Pokok PNF dan Anak Usia Dini</t>
  </si>
  <si>
    <r>
      <t>Sekolah</t>
    </r>
    <r>
      <rPr>
        <b/>
        <i/>
        <sz val="9"/>
        <color theme="1"/>
        <rFont val="Times New Roman"/>
        <family val="1"/>
      </rPr>
      <t xml:space="preserve"> </t>
    </r>
  </si>
  <si>
    <r>
      <t>Guru</t>
    </r>
    <r>
      <rPr>
        <b/>
        <i/>
        <sz val="9"/>
        <color theme="1"/>
        <rFont val="Times New Roman"/>
        <family val="1"/>
      </rPr>
      <t xml:space="preserve"> </t>
    </r>
  </si>
  <si>
    <t>(8)</t>
  </si>
  <si>
    <t>(9)</t>
  </si>
  <si>
    <t>(10)</t>
  </si>
  <si>
    <t>(11)</t>
  </si>
  <si>
    <t>(12)</t>
  </si>
  <si>
    <t>NO</t>
  </si>
  <si>
    <t>PENDIDIKAN AKHIR</t>
  </si>
  <si>
    <t>JUMLAH</t>
  </si>
  <si>
    <t>Belum sekolah</t>
  </si>
  <si>
    <t>Belum Tamat SD</t>
  </si>
  <si>
    <t>Tamat SD</t>
  </si>
  <si>
    <t>Tamat SMP</t>
  </si>
  <si>
    <t>Tamat SMA</t>
  </si>
  <si>
    <t>Diploma I/II</t>
  </si>
  <si>
    <t>Sarjana S1</t>
  </si>
  <si>
    <t>Sarjana S2</t>
  </si>
  <si>
    <t>Sarjana S3</t>
  </si>
  <si>
    <t>JUMLAH TOTAL</t>
  </si>
  <si>
    <t>Siswa Baru Kelas I</t>
  </si>
  <si>
    <t>Siswa Baru Kelas</t>
  </si>
  <si>
    <t>Akademi/Diploma  III/Sarjana Muda</t>
  </si>
  <si>
    <t>Sumber: Database Pelayanan SIAK Dinas Dukcapil</t>
  </si>
  <si>
    <t>Perkembangan   Angka Partisipasi Kasar (APK)    Menurut Jenjang Pendidikan  Tahun 2012 – 2016</t>
  </si>
  <si>
    <t xml:space="preserve"> Perkembangan   Angka Partisipasi Murni (APM)  Menurut Jenjang Pendidikan  Tahun 2012 – 2016</t>
  </si>
  <si>
    <t>Indikator Penduduk Usia Sekolah di Kabupaten Klaten Tahun 2012–2016</t>
  </si>
  <si>
    <t>di Kabupaten Klaten Tahun 2016</t>
  </si>
  <si>
    <t xml:space="preserve">                       di Kabupaten Klaten Tahun 2016</t>
  </si>
  <si>
    <t>Jumlah     2016</t>
  </si>
  <si>
    <t>Sekolah, Murid dan Guru TK  Swasta Menurut Kecamatan</t>
  </si>
  <si>
    <t>Jumlah  2016</t>
  </si>
  <si>
    <t>Angka Partisipasi Kasar PAUD, Jumlah Sekolah dan Jumlah Guru</t>
  </si>
  <si>
    <t>Jumlah Siswa</t>
  </si>
  <si>
    <t>Jumlah Penduduk usia 4-6 tahun</t>
  </si>
  <si>
    <t>APK PAUD</t>
  </si>
  <si>
    <t>Jumlah Sekolah</t>
  </si>
  <si>
    <t>Jumlah Guru</t>
  </si>
  <si>
    <t xml:space="preserve"> Menurut Kecamatan Tahun 2016</t>
  </si>
  <si>
    <t>Kelayakan Guru TK/RA/BA Mengajar</t>
  </si>
  <si>
    <t>Status ASN</t>
  </si>
  <si>
    <t>Kelayakan Mengajar</t>
  </si>
  <si>
    <t>Layak</t>
  </si>
  <si>
    <t>Belum Layak</t>
  </si>
  <si>
    <t>16 Juwiring</t>
  </si>
  <si>
    <t>Jumlah                     2016</t>
  </si>
  <si>
    <t>Indikator Mutu Tingkat SMA/MA Di Kabupaten Klaten Tahun 2016</t>
  </si>
  <si>
    <t>Jumlah               2016</t>
  </si>
  <si>
    <t>Jml 2016</t>
  </si>
  <si>
    <t>Tingkat Pendidikan diKabupaten Klaten Tahun 2016</t>
  </si>
  <si>
    <t>Tingkat Pendidikan di Kabupaten Klaten Tahun 2016</t>
  </si>
  <si>
    <t xml:space="preserve"> di Kabupaten Klaten Tahun 2016</t>
  </si>
  <si>
    <t>Tahun 2015</t>
  </si>
  <si>
    <t>Tahun 2016</t>
  </si>
  <si>
    <t>Sumber : Dinas Pendidikan Kabupaten Klaten, 2017</t>
  </si>
  <si>
    <t>Sumber : Dinas Pendidikan Kabupaten Klaten,2017</t>
  </si>
  <si>
    <t>Sumber : Dinas Pendidikan Kabupaten Klaten 2017</t>
  </si>
  <si>
    <t xml:space="preserve">Sumber  :  Dinas  Pendidikan  Kabupaten Klaten, 2017       </t>
  </si>
  <si>
    <t>Tabel 1.1</t>
  </si>
  <si>
    <t xml:space="preserve">Tabel 1.2    </t>
  </si>
  <si>
    <t>Tabel 1.3</t>
  </si>
  <si>
    <t xml:space="preserve"> Tabel 1.4</t>
  </si>
  <si>
    <t xml:space="preserve">                 Tabel 1.5  </t>
  </si>
  <si>
    <t>Tabel 1.6</t>
  </si>
  <si>
    <t>Tabel 1.7</t>
  </si>
  <si>
    <t>Tabel 1.8</t>
  </si>
  <si>
    <t>Tabel 1.9</t>
  </si>
  <si>
    <t>Tabel 1.10</t>
  </si>
  <si>
    <t>Tabel  1.11</t>
  </si>
  <si>
    <t>Tabel 1.12</t>
  </si>
  <si>
    <t>Tabel 1.19</t>
  </si>
  <si>
    <t>Tabel 1.20</t>
  </si>
  <si>
    <t>Tabel  1.21</t>
  </si>
  <si>
    <t>Tabel 1.23</t>
  </si>
  <si>
    <t>Tabel 1.24</t>
  </si>
  <si>
    <t>Tabel 1.25</t>
  </si>
  <si>
    <t>Tabel 1.26</t>
  </si>
  <si>
    <t>Tabel 1.27</t>
  </si>
  <si>
    <t>Tabel 1.32</t>
  </si>
  <si>
    <t>Tabel  1.28</t>
  </si>
  <si>
    <t>Tabel 1. 33</t>
  </si>
  <si>
    <t>Tabel 1.29</t>
  </si>
  <si>
    <t>Tabel 1.30</t>
  </si>
  <si>
    <t>Tabel  1.31</t>
  </si>
  <si>
    <t>Tabel 1.13</t>
  </si>
  <si>
    <t>Tabel 1.15</t>
  </si>
  <si>
    <t>Tabel 1.14</t>
  </si>
  <si>
    <t>Tabel 1.16</t>
  </si>
  <si>
    <t>Tabel 1.17</t>
  </si>
  <si>
    <t>Tabel 1.18</t>
  </si>
  <si>
    <t>Tabel 1.22</t>
  </si>
  <si>
    <t>Di Kabupaten Klaten Tahun 2016</t>
  </si>
  <si>
    <t>Jumlah Penduduk Menurut Jenjang Tamatan Pendidikan                                                         di Kabupaten Klaten Tahun 2015-2016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</si>
</sst>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0_);\(0\)"/>
    <numFmt numFmtId="165" formatCode="0.0"/>
    <numFmt numFmtId="166" formatCode="_(* #,##0.00_);_(* \(#,##0.00\);_(* &quot;-&quot;_);_(@_)"/>
  </numFmts>
  <fonts count="36" x14ac:knownFonts="1">
    <font>
      <sz val="11"/>
      <color theme="1"/>
      <name val="Calibri"/>
      <family val="2"/>
      <charset val="1"/>
      <scheme val="minor"/>
    </font>
    <font>
      <i/>
      <sz val="9"/>
      <color rgb="FF000000"/>
      <name val="Bookman Old Style"/>
      <family val="1"/>
    </font>
    <font>
      <b/>
      <sz val="11"/>
      <color theme="1"/>
      <name val="Calibri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rgb="FF000000"/>
      <name val="Times New Roman"/>
      <family val="1"/>
    </font>
    <font>
      <i/>
      <sz val="9"/>
      <color theme="1"/>
      <name val="Times New Roman"/>
      <family val="1"/>
    </font>
    <font>
      <i/>
      <sz val="9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i/>
      <sz val="10"/>
      <color rgb="FF000000"/>
      <name val="Calibri"/>
      <family val="2"/>
    </font>
    <font>
      <sz val="8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Calibri"/>
      <family val="2"/>
      <charset val="1"/>
      <scheme val="minor"/>
    </font>
    <font>
      <sz val="11"/>
      <color theme="1"/>
      <name val="Times New Roman"/>
      <family val="1"/>
    </font>
    <font>
      <sz val="9"/>
      <color theme="1"/>
      <name val="Calibri"/>
      <family val="2"/>
      <charset val="1"/>
      <scheme val="minor"/>
    </font>
    <font>
      <b/>
      <sz val="9"/>
      <color rgb="FF000000"/>
      <name val="Times New Roman"/>
      <family val="1"/>
    </font>
    <font>
      <i/>
      <sz val="9"/>
      <color theme="1"/>
      <name val="Franklin Gothic Book"/>
      <family val="2"/>
    </font>
    <font>
      <b/>
      <i/>
      <sz val="9"/>
      <color theme="1"/>
      <name val="Times New Roman"/>
      <family val="1"/>
    </font>
    <font>
      <sz val="10"/>
      <color theme="1"/>
      <name val="Calibri"/>
      <family val="2"/>
      <charset val="1"/>
      <scheme val="minor"/>
    </font>
    <font>
      <sz val="10"/>
      <color theme="1"/>
      <name val="Franklin Gothic Book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  <font>
      <b/>
      <sz val="10"/>
      <color rgb="FF000000"/>
      <name val="Bookman Old Style"/>
      <family val="1"/>
    </font>
    <font>
      <sz val="10"/>
      <color rgb="FF000000"/>
      <name val="Bookman Old Style"/>
      <family val="1"/>
    </font>
    <font>
      <sz val="8"/>
      <color rgb="FF000000"/>
      <name val="Bookman Old Style"/>
      <family val="1"/>
    </font>
    <font>
      <b/>
      <sz val="9"/>
      <color theme="1"/>
      <name val="Tahoma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sz val="11"/>
      <color theme="0"/>
      <name val="Calibri"/>
      <family val="2"/>
      <charset val="1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7E2FA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9D9D9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8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double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indexed="64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rgb="FF000000"/>
      </left>
      <right style="medium">
        <color rgb="FF000000"/>
      </right>
      <top style="medium">
        <color indexed="64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rgb="FF000000"/>
      </left>
      <right style="hair">
        <color rgb="FF000000"/>
      </right>
      <top style="double">
        <color indexed="64"/>
      </top>
      <bottom/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double">
        <color indexed="64"/>
      </top>
      <bottom/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rgb="FF000000"/>
      </bottom>
      <diagonal/>
    </border>
    <border>
      <left style="hair">
        <color indexed="64"/>
      </left>
      <right style="hair">
        <color indexed="64"/>
      </right>
      <top/>
      <bottom style="medium">
        <color rgb="FF000000"/>
      </bottom>
      <diagonal/>
    </border>
    <border>
      <left style="hair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hair">
        <color indexed="64"/>
      </right>
      <top style="medium">
        <color rgb="FF000000"/>
      </top>
      <bottom style="medium">
        <color rgb="FF000000"/>
      </bottom>
      <diagonal/>
    </border>
    <border>
      <left style="hair">
        <color indexed="64"/>
      </left>
      <right style="hair">
        <color indexed="64"/>
      </right>
      <top style="medium">
        <color rgb="FF000000"/>
      </top>
      <bottom style="medium">
        <color rgb="FF000000"/>
      </bottom>
      <diagonal/>
    </border>
    <border>
      <left style="hair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rgb="FF000000"/>
      </left>
      <right style="hair">
        <color rgb="FF000000"/>
      </right>
      <top style="double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double">
        <color indexed="64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indexed="64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double">
        <color indexed="64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indexed="64"/>
      </right>
      <top/>
      <bottom/>
      <diagonal/>
    </border>
    <border>
      <left style="hair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hair">
        <color rgb="FF000000"/>
      </right>
      <top style="double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rgb="FF000000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000000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</borders>
  <cellStyleXfs count="2">
    <xf numFmtId="0" fontId="0" fillId="0" borderId="0"/>
    <xf numFmtId="41" fontId="16" fillId="0" borderId="0" applyFont="0" applyFill="0" applyBorder="0" applyAlignment="0" applyProtection="0"/>
  </cellStyleXfs>
  <cellXfs count="847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/>
    <xf numFmtId="0" fontId="9" fillId="0" borderId="45" xfId="0" applyFont="1" applyBorder="1" applyAlignment="1">
      <alignment vertical="top"/>
    </xf>
    <xf numFmtId="0" fontId="9" fillId="0" borderId="48" xfId="0" applyFont="1" applyBorder="1" applyAlignment="1">
      <alignment vertical="top"/>
    </xf>
    <xf numFmtId="0" fontId="9" fillId="0" borderId="52" xfId="0" applyFont="1" applyBorder="1" applyAlignment="1">
      <alignment horizontal="center" vertical="top"/>
    </xf>
    <xf numFmtId="41" fontId="8" fillId="0" borderId="48" xfId="0" applyNumberFormat="1" applyFont="1" applyBorder="1" applyAlignment="1">
      <alignment vertical="center"/>
    </xf>
    <xf numFmtId="41" fontId="8" fillId="0" borderId="49" xfId="0" applyNumberFormat="1" applyFont="1" applyBorder="1" applyAlignment="1">
      <alignment vertical="center"/>
    </xf>
    <xf numFmtId="43" fontId="8" fillId="0" borderId="45" xfId="0" applyNumberFormat="1" applyFont="1" applyBorder="1"/>
    <xf numFmtId="43" fontId="8" fillId="0" borderId="46" xfId="0" applyNumberFormat="1" applyFont="1" applyBorder="1"/>
    <xf numFmtId="0" fontId="8" fillId="0" borderId="45" xfId="0" applyFont="1" applyBorder="1" applyAlignment="1">
      <alignment horizontal="left" vertical="center"/>
    </xf>
    <xf numFmtId="0" fontId="8" fillId="0" borderId="46" xfId="0" applyFont="1" applyBorder="1" applyAlignment="1">
      <alignment horizontal="left" vertical="center"/>
    </xf>
    <xf numFmtId="0" fontId="18" fillId="0" borderId="0" xfId="0" applyFont="1"/>
    <xf numFmtId="0" fontId="4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0" borderId="0" xfId="0" applyFont="1"/>
    <xf numFmtId="0" fontId="5" fillId="2" borderId="4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justify"/>
    </xf>
    <xf numFmtId="0" fontId="5" fillId="0" borderId="109" xfId="0" applyFont="1" applyBorder="1" applyAlignment="1">
      <alignment horizontal="center" wrapText="1"/>
    </xf>
    <xf numFmtId="0" fontId="5" fillId="0" borderId="110" xfId="0" applyFont="1" applyBorder="1" applyAlignment="1">
      <alignment horizontal="center" wrapText="1"/>
    </xf>
    <xf numFmtId="0" fontId="5" fillId="0" borderId="81" xfId="0" applyFont="1" applyBorder="1" applyAlignment="1">
      <alignment horizontal="center" wrapText="1"/>
    </xf>
    <xf numFmtId="0" fontId="5" fillId="0" borderId="111" xfId="0" applyFont="1" applyBorder="1" applyAlignment="1">
      <alignment horizontal="center" wrapText="1"/>
    </xf>
    <xf numFmtId="0" fontId="5" fillId="0" borderId="112" xfId="0" applyFont="1" applyBorder="1" applyAlignment="1">
      <alignment horizontal="center" wrapText="1"/>
    </xf>
    <xf numFmtId="0" fontId="5" fillId="0" borderId="82" xfId="0" applyFont="1" applyBorder="1" applyAlignment="1">
      <alignment horizontal="center" wrapText="1"/>
    </xf>
    <xf numFmtId="0" fontId="5" fillId="0" borderId="112" xfId="0" applyFont="1" applyBorder="1" applyAlignment="1">
      <alignment horizontal="center" vertical="top" wrapText="1"/>
    </xf>
    <xf numFmtId="0" fontId="5" fillId="0" borderId="82" xfId="0" applyFont="1" applyBorder="1" applyAlignment="1">
      <alignment horizontal="center" vertical="top" wrapText="1"/>
    </xf>
    <xf numFmtId="0" fontId="5" fillId="0" borderId="113" xfId="0" applyFont="1" applyBorder="1" applyAlignment="1">
      <alignment horizontal="center" vertical="top" wrapText="1"/>
    </xf>
    <xf numFmtId="0" fontId="4" fillId="0" borderId="11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30" xfId="0" applyFont="1" applyBorder="1" applyAlignment="1">
      <alignment vertical="top" wrapText="1"/>
    </xf>
    <xf numFmtId="0" fontId="4" fillId="0" borderId="31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justify" vertical="top" wrapText="1"/>
    </xf>
    <xf numFmtId="0" fontId="4" fillId="0" borderId="30" xfId="0" applyFont="1" applyBorder="1" applyAlignment="1">
      <alignment horizontal="justify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justify" vertical="top" wrapText="1"/>
    </xf>
    <xf numFmtId="0" fontId="4" fillId="0" borderId="34" xfId="0" applyFont="1" applyBorder="1" applyAlignment="1">
      <alignment horizontal="center" vertical="top" wrapText="1"/>
    </xf>
    <xf numFmtId="0" fontId="6" fillId="0" borderId="0" xfId="0" applyFont="1" applyAlignment="1"/>
    <xf numFmtId="0" fontId="4" fillId="0" borderId="85" xfId="0" applyFont="1" applyBorder="1" applyAlignment="1">
      <alignment horizontal="center" vertical="top" wrapText="1"/>
    </xf>
    <xf numFmtId="0" fontId="4" fillId="0" borderId="86" xfId="0" applyFont="1" applyBorder="1" applyAlignment="1">
      <alignment vertical="top" wrapText="1"/>
    </xf>
    <xf numFmtId="41" fontId="4" fillId="0" borderId="86" xfId="0" applyNumberFormat="1" applyFont="1" applyBorder="1" applyAlignment="1">
      <alignment horizontal="left" vertical="center"/>
    </xf>
    <xf numFmtId="0" fontId="4" fillId="0" borderId="30" xfId="0" applyFont="1" applyBorder="1" applyAlignment="1">
      <alignment horizontal="right" vertical="top" wrapText="1"/>
    </xf>
    <xf numFmtId="0" fontId="6" fillId="0" borderId="31" xfId="0" applyFont="1" applyBorder="1" applyAlignment="1">
      <alignment vertical="top" wrapText="1"/>
    </xf>
    <xf numFmtId="41" fontId="4" fillId="0" borderId="31" xfId="0" applyNumberFormat="1" applyFont="1" applyBorder="1"/>
    <xf numFmtId="0" fontId="4" fillId="0" borderId="30" xfId="0" applyFont="1" applyBorder="1" applyAlignment="1">
      <alignment horizontal="center" vertical="top" wrapText="1"/>
    </xf>
    <xf numFmtId="0" fontId="4" fillId="0" borderId="31" xfId="0" applyFont="1" applyBorder="1" applyAlignment="1">
      <alignment vertical="top" wrapText="1"/>
    </xf>
    <xf numFmtId="0" fontId="4" fillId="0" borderId="33" xfId="0" applyFont="1" applyBorder="1" applyAlignment="1">
      <alignment horizontal="center" vertical="top" wrapText="1"/>
    </xf>
    <xf numFmtId="0" fontId="4" fillId="0" borderId="34" xfId="0" applyFont="1" applyBorder="1" applyAlignment="1">
      <alignment vertical="top" wrapText="1"/>
    </xf>
    <xf numFmtId="41" fontId="4" fillId="0" borderId="34" xfId="0" applyNumberFormat="1" applyFont="1" applyBorder="1"/>
    <xf numFmtId="0" fontId="18" fillId="0" borderId="0" xfId="0" applyFont="1" applyAlignment="1">
      <alignment vertical="top"/>
    </xf>
    <xf numFmtId="0" fontId="4" fillId="0" borderId="42" xfId="0" applyFont="1" applyBorder="1" applyAlignment="1">
      <alignment horizontal="justify" vertical="top" wrapText="1"/>
    </xf>
    <xf numFmtId="0" fontId="4" fillId="0" borderId="45" xfId="0" applyFont="1" applyBorder="1" applyAlignment="1">
      <alignment horizontal="justify" vertical="top" wrapText="1"/>
    </xf>
    <xf numFmtId="0" fontId="4" fillId="0" borderId="45" xfId="0" applyFont="1" applyBorder="1" applyAlignment="1">
      <alignment vertical="top" wrapText="1"/>
    </xf>
    <xf numFmtId="0" fontId="4" fillId="0" borderId="47" xfId="0" applyFont="1" applyBorder="1" applyAlignment="1">
      <alignment horizontal="center" vertical="top" wrapText="1"/>
    </xf>
    <xf numFmtId="0" fontId="4" fillId="0" borderId="48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4" fillId="0" borderId="28" xfId="0" applyFont="1" applyBorder="1" applyAlignment="1">
      <alignment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50" xfId="0" applyFont="1" applyBorder="1" applyAlignment="1">
      <alignment horizontal="center" vertical="top" wrapText="1"/>
    </xf>
    <xf numFmtId="0" fontId="4" fillId="0" borderId="51" xfId="0" applyFont="1" applyBorder="1" applyAlignment="1">
      <alignment horizontal="center" vertical="top" wrapText="1"/>
    </xf>
    <xf numFmtId="0" fontId="4" fillId="0" borderId="84" xfId="0" applyFont="1" applyBorder="1" applyAlignment="1">
      <alignment horizontal="center" vertical="top" wrapText="1"/>
    </xf>
    <xf numFmtId="0" fontId="4" fillId="0" borderId="95" xfId="0" applyFont="1" applyBorder="1" applyAlignment="1">
      <alignment horizontal="center" vertical="top" wrapText="1"/>
    </xf>
    <xf numFmtId="0" fontId="4" fillId="0" borderId="94" xfId="0" applyFont="1" applyBorder="1" applyAlignment="1">
      <alignment vertical="top" wrapText="1"/>
    </xf>
    <xf numFmtId="0" fontId="4" fillId="0" borderId="45" xfId="0" applyNumberFormat="1" applyFont="1" applyBorder="1" applyAlignment="1">
      <alignment horizontal="center"/>
    </xf>
    <xf numFmtId="1" fontId="4" fillId="0" borderId="46" xfId="0" applyNumberFormat="1" applyFont="1" applyBorder="1" applyAlignment="1">
      <alignment horizontal="center"/>
    </xf>
    <xf numFmtId="0" fontId="4" fillId="0" borderId="37" xfId="0" applyNumberFormat="1" applyFont="1" applyBorder="1" applyAlignment="1">
      <alignment horizontal="center" vertical="top" wrapText="1"/>
    </xf>
    <xf numFmtId="0" fontId="4" fillId="0" borderId="67" xfId="0" applyNumberFormat="1" applyFont="1" applyBorder="1" applyAlignment="1">
      <alignment horizontal="center" vertical="top" wrapText="1"/>
    </xf>
    <xf numFmtId="0" fontId="4" fillId="0" borderId="31" xfId="0" applyNumberFormat="1" applyFont="1" applyBorder="1" applyAlignment="1">
      <alignment horizontal="center" vertical="top" wrapText="1"/>
    </xf>
    <xf numFmtId="0" fontId="4" fillId="0" borderId="51" xfId="0" applyNumberFormat="1" applyFont="1" applyBorder="1" applyAlignment="1">
      <alignment horizontal="center" vertical="top" wrapText="1"/>
    </xf>
    <xf numFmtId="0" fontId="4" fillId="0" borderId="30" xfId="0" applyFont="1" applyBorder="1" applyAlignment="1">
      <alignment vertical="top"/>
    </xf>
    <xf numFmtId="0" fontId="4" fillId="0" borderId="68" xfId="0" applyFont="1" applyBorder="1" applyAlignment="1">
      <alignment vertical="top" wrapText="1"/>
    </xf>
    <xf numFmtId="0" fontId="4" fillId="0" borderId="69" xfId="0" applyNumberFormat="1" applyFont="1" applyBorder="1" applyAlignment="1">
      <alignment horizontal="center" vertical="top" wrapText="1"/>
    </xf>
    <xf numFmtId="0" fontId="4" fillId="0" borderId="70" xfId="0" applyNumberFormat="1" applyFont="1" applyBorder="1" applyAlignment="1">
      <alignment horizontal="center" vertical="top" wrapText="1"/>
    </xf>
    <xf numFmtId="0" fontId="5" fillId="0" borderId="52" xfId="0" applyFont="1" applyBorder="1" applyAlignment="1">
      <alignment vertical="top"/>
    </xf>
    <xf numFmtId="0" fontId="5" fillId="0" borderId="53" xfId="0" applyFont="1" applyBorder="1" applyAlignment="1">
      <alignment vertical="top"/>
    </xf>
    <xf numFmtId="0" fontId="5" fillId="0" borderId="44" xfId="0" applyFont="1" applyBorder="1" applyAlignment="1">
      <alignment vertical="top"/>
    </xf>
    <xf numFmtId="0" fontId="5" fillId="0" borderId="45" xfId="0" applyFont="1" applyBorder="1" applyAlignment="1">
      <alignment vertical="top"/>
    </xf>
    <xf numFmtId="1" fontId="4" fillId="0" borderId="45" xfId="0" applyNumberFormat="1" applyFont="1" applyBorder="1" applyAlignment="1">
      <alignment horizontal="center"/>
    </xf>
    <xf numFmtId="0" fontId="5" fillId="0" borderId="91" xfId="0" applyFont="1" applyBorder="1" applyAlignment="1">
      <alignment vertical="top"/>
    </xf>
    <xf numFmtId="0" fontId="19" fillId="0" borderId="0" xfId="0" applyFont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0" fontId="6" fillId="0" borderId="45" xfId="0" applyFont="1" applyBorder="1" applyAlignment="1">
      <alignment horizontal="justify" vertical="top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/>
    </xf>
    <xf numFmtId="0" fontId="12" fillId="0" borderId="0" xfId="0" applyFont="1"/>
    <xf numFmtId="0" fontId="8" fillId="0" borderId="0" xfId="0" applyFont="1"/>
    <xf numFmtId="0" fontId="22" fillId="0" borderId="0" xfId="0" applyFont="1"/>
    <xf numFmtId="0" fontId="8" fillId="0" borderId="114" xfId="0" applyNumberFormat="1" applyFont="1" applyBorder="1" applyAlignment="1">
      <alignment horizontal="center"/>
    </xf>
    <xf numFmtId="0" fontId="8" fillId="0" borderId="83" xfId="0" applyNumberFormat="1" applyFont="1" applyBorder="1" applyAlignment="1">
      <alignment horizontal="center"/>
    </xf>
    <xf numFmtId="0" fontId="8" fillId="0" borderId="16" xfId="0" applyFont="1" applyBorder="1"/>
    <xf numFmtId="0" fontId="8" fillId="7" borderId="61" xfId="0" quotePrefix="1" applyFont="1" applyFill="1" applyBorder="1" applyAlignment="1">
      <alignment horizontal="center" vertical="top"/>
    </xf>
    <xf numFmtId="0" fontId="9" fillId="7" borderId="62" xfId="0" quotePrefix="1" applyFont="1" applyFill="1" applyBorder="1" applyAlignment="1">
      <alignment horizontal="center" vertical="center" wrapText="1"/>
    </xf>
    <xf numFmtId="0" fontId="9" fillId="7" borderId="63" xfId="0" quotePrefix="1" applyFont="1" applyFill="1" applyBorder="1" applyAlignment="1">
      <alignment horizontal="center" vertical="center" wrapText="1"/>
    </xf>
    <xf numFmtId="0" fontId="9" fillId="0" borderId="42" xfId="0" applyFont="1" applyBorder="1" applyAlignment="1">
      <alignment vertical="top"/>
    </xf>
    <xf numFmtId="41" fontId="8" fillId="0" borderId="42" xfId="0" applyNumberFormat="1" applyFont="1" applyBorder="1" applyAlignment="1">
      <alignment horizontal="left"/>
    </xf>
    <xf numFmtId="41" fontId="8" fillId="0" borderId="43" xfId="0" applyNumberFormat="1" applyFont="1" applyBorder="1" applyAlignment="1">
      <alignment horizontal="left"/>
    </xf>
    <xf numFmtId="41" fontId="8" fillId="0" borderId="45" xfId="0" applyNumberFormat="1" applyFont="1" applyBorder="1"/>
    <xf numFmtId="41" fontId="8" fillId="0" borderId="46" xfId="0" applyNumberFormat="1" applyFont="1" applyBorder="1"/>
    <xf numFmtId="0" fontId="8" fillId="0" borderId="45" xfId="0" applyFont="1" applyBorder="1" applyAlignment="1">
      <alignment vertical="top"/>
    </xf>
    <xf numFmtId="41" fontId="8" fillId="0" borderId="45" xfId="0" applyNumberFormat="1" applyFont="1" applyBorder="1" applyAlignment="1">
      <alignment horizontal="left"/>
    </xf>
    <xf numFmtId="41" fontId="8" fillId="0" borderId="46" xfId="0" applyNumberFormat="1" applyFont="1" applyBorder="1" applyAlignment="1">
      <alignment horizontal="left"/>
    </xf>
    <xf numFmtId="41" fontId="8" fillId="0" borderId="48" xfId="0" applyNumberFormat="1" applyFont="1" applyBorder="1"/>
    <xf numFmtId="41" fontId="8" fillId="0" borderId="49" xfId="0" applyNumberFormat="1" applyFont="1" applyBorder="1"/>
    <xf numFmtId="0" fontId="8" fillId="0" borderId="16" xfId="0" applyFont="1" applyBorder="1" applyAlignment="1">
      <alignment vertical="top"/>
    </xf>
    <xf numFmtId="0" fontId="9" fillId="7" borderId="132" xfId="0" quotePrefix="1" applyFont="1" applyFill="1" applyBorder="1" applyAlignment="1">
      <alignment horizontal="center" vertical="center" wrapText="1"/>
    </xf>
    <xf numFmtId="0" fontId="9" fillId="7" borderId="62" xfId="0" quotePrefix="1" applyFont="1" applyFill="1" applyBorder="1" applyAlignment="1">
      <alignment horizontal="center" vertical="top"/>
    </xf>
    <xf numFmtId="0" fontId="9" fillId="7" borderId="63" xfId="0" quotePrefix="1" applyFont="1" applyFill="1" applyBorder="1" applyAlignment="1">
      <alignment horizontal="center" vertical="top"/>
    </xf>
    <xf numFmtId="0" fontId="9" fillId="0" borderId="91" xfId="0" applyFont="1" applyBorder="1" applyAlignment="1">
      <alignment vertical="top"/>
    </xf>
    <xf numFmtId="0" fontId="9" fillId="0" borderId="92" xfId="0" applyFont="1" applyBorder="1" applyAlignment="1">
      <alignment vertical="top"/>
    </xf>
    <xf numFmtId="0" fontId="8" fillId="0" borderId="0" xfId="0" applyFont="1" applyAlignment="1">
      <alignment vertical="top"/>
    </xf>
    <xf numFmtId="1" fontId="8" fillId="0" borderId="42" xfId="0" applyNumberFormat="1" applyFont="1" applyBorder="1" applyAlignment="1">
      <alignment horizontal="center"/>
    </xf>
    <xf numFmtId="1" fontId="8" fillId="0" borderId="43" xfId="0" applyNumberFormat="1" applyFont="1" applyBorder="1" applyAlignment="1">
      <alignment horizontal="center"/>
    </xf>
    <xf numFmtId="0" fontId="9" fillId="0" borderId="105" xfId="0" applyFont="1" applyBorder="1" applyAlignment="1">
      <alignment vertical="top"/>
    </xf>
    <xf numFmtId="1" fontId="8" fillId="0" borderId="45" xfId="0" applyNumberFormat="1" applyFont="1" applyBorder="1" applyAlignment="1">
      <alignment horizontal="center"/>
    </xf>
    <xf numFmtId="1" fontId="8" fillId="0" borderId="46" xfId="0" applyNumberFormat="1" applyFont="1" applyBorder="1" applyAlignment="1">
      <alignment horizontal="center"/>
    </xf>
    <xf numFmtId="1" fontId="8" fillId="0" borderId="92" xfId="0" applyNumberFormat="1" applyFont="1" applyBorder="1" applyAlignment="1">
      <alignment horizontal="center"/>
    </xf>
    <xf numFmtId="1" fontId="8" fillId="0" borderId="96" xfId="0" applyNumberFormat="1" applyFont="1" applyBorder="1" applyAlignment="1">
      <alignment horizontal="center"/>
    </xf>
    <xf numFmtId="0" fontId="23" fillId="0" borderId="16" xfId="0" applyFont="1" applyBorder="1"/>
    <xf numFmtId="0" fontId="23" fillId="0" borderId="0" xfId="0" applyFont="1"/>
    <xf numFmtId="0" fontId="9" fillId="0" borderId="55" xfId="0" applyFont="1" applyBorder="1" applyAlignment="1">
      <alignment vertical="top"/>
    </xf>
    <xf numFmtId="0" fontId="11" fillId="0" borderId="16" xfId="0" applyFont="1" applyBorder="1" applyAlignment="1">
      <alignment horizontal="center" vertical="top"/>
    </xf>
    <xf numFmtId="0" fontId="11" fillId="3" borderId="80" xfId="0" applyFont="1" applyFill="1" applyBorder="1" applyAlignment="1">
      <alignment horizontal="center" vertical="center"/>
    </xf>
    <xf numFmtId="43" fontId="8" fillId="0" borderId="42" xfId="0" applyNumberFormat="1" applyFont="1" applyBorder="1"/>
    <xf numFmtId="43" fontId="8" fillId="0" borderId="43" xfId="0" applyNumberFormat="1" applyFont="1" applyBorder="1"/>
    <xf numFmtId="43" fontId="8" fillId="0" borderId="45" xfId="0" applyNumberFormat="1" applyFont="1" applyBorder="1" applyAlignment="1">
      <alignment vertical="center"/>
    </xf>
    <xf numFmtId="0" fontId="9" fillId="0" borderId="55" xfId="0" applyFont="1" applyBorder="1" applyAlignment="1">
      <alignment horizontal="center" vertical="top"/>
    </xf>
    <xf numFmtId="0" fontId="9" fillId="0" borderId="56" xfId="0" applyFont="1" applyBorder="1" applyAlignment="1">
      <alignment vertical="top"/>
    </xf>
    <xf numFmtId="41" fontId="8" fillId="0" borderId="45" xfId="0" applyNumberFormat="1" applyFont="1" applyFill="1" applyBorder="1"/>
    <xf numFmtId="0" fontId="8" fillId="7" borderId="61" xfId="0" quotePrefix="1" applyFont="1" applyFill="1" applyBorder="1" applyAlignment="1">
      <alignment horizontal="center" vertical="center"/>
    </xf>
    <xf numFmtId="0" fontId="9" fillId="7" borderId="62" xfId="0" quotePrefix="1" applyFont="1" applyFill="1" applyBorder="1" applyAlignment="1">
      <alignment horizontal="center" vertical="center"/>
    </xf>
    <xf numFmtId="0" fontId="9" fillId="7" borderId="63" xfId="0" quotePrefix="1" applyFont="1" applyFill="1" applyBorder="1" applyAlignment="1">
      <alignment horizontal="center" vertical="center"/>
    </xf>
    <xf numFmtId="0" fontId="11" fillId="3" borderId="119" xfId="0" applyFont="1" applyFill="1" applyBorder="1" applyAlignment="1">
      <alignment horizontal="center" vertical="center"/>
    </xf>
    <xf numFmtId="0" fontId="11" fillId="3" borderId="120" xfId="0" applyFont="1" applyFill="1" applyBorder="1" applyAlignment="1">
      <alignment horizontal="center" vertical="center"/>
    </xf>
    <xf numFmtId="0" fontId="11" fillId="3" borderId="121" xfId="0" applyFont="1" applyFill="1" applyBorder="1" applyAlignment="1">
      <alignment horizontal="center" vertical="center"/>
    </xf>
    <xf numFmtId="0" fontId="12" fillId="0" borderId="45" xfId="0" applyFont="1" applyBorder="1" applyAlignment="1">
      <alignment vertical="top"/>
    </xf>
    <xf numFmtId="0" fontId="9" fillId="0" borderId="45" xfId="0" applyFont="1" applyBorder="1" applyAlignment="1">
      <alignment horizontal="center" vertical="top"/>
    </xf>
    <xf numFmtId="0" fontId="12" fillId="0" borderId="45" xfId="0" applyFont="1" applyBorder="1" applyAlignment="1">
      <alignment horizontal="left" vertical="top" indent="1"/>
    </xf>
    <xf numFmtId="0" fontId="9" fillId="7" borderId="132" xfId="0" quotePrefix="1" applyFont="1" applyFill="1" applyBorder="1" applyAlignment="1">
      <alignment horizontal="center" vertical="center"/>
    </xf>
    <xf numFmtId="0" fontId="11" fillId="4" borderId="61" xfId="0" quotePrefix="1" applyFont="1" applyFill="1" applyBorder="1" applyAlignment="1">
      <alignment horizontal="center" vertical="top"/>
    </xf>
    <xf numFmtId="0" fontId="11" fillId="4" borderId="62" xfId="0" quotePrefix="1" applyFont="1" applyFill="1" applyBorder="1" applyAlignment="1">
      <alignment horizontal="center" vertical="top"/>
    </xf>
    <xf numFmtId="0" fontId="11" fillId="4" borderId="63" xfId="0" quotePrefix="1" applyFont="1" applyFill="1" applyBorder="1" applyAlignment="1">
      <alignment horizontal="center" vertical="top"/>
    </xf>
    <xf numFmtId="0" fontId="10" fillId="6" borderId="101" xfId="0" applyFont="1" applyFill="1" applyBorder="1" applyAlignment="1">
      <alignment horizontal="center" vertical="center"/>
    </xf>
    <xf numFmtId="0" fontId="10" fillId="6" borderId="102" xfId="0" quotePrefix="1" applyFont="1" applyFill="1" applyBorder="1" applyAlignment="1">
      <alignment horizontal="center" vertical="center"/>
    </xf>
    <xf numFmtId="164" fontId="10" fillId="6" borderId="102" xfId="0" applyNumberFormat="1" applyFont="1" applyFill="1" applyBorder="1" applyAlignment="1">
      <alignment horizontal="center" vertical="center"/>
    </xf>
    <xf numFmtId="164" fontId="10" fillId="6" borderId="103" xfId="0" applyNumberFormat="1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8" fillId="0" borderId="45" xfId="0" applyFont="1" applyBorder="1"/>
    <xf numFmtId="0" fontId="8" fillId="0" borderId="91" xfId="0" applyFont="1" applyBorder="1" applyAlignment="1">
      <alignment horizontal="center"/>
    </xf>
    <xf numFmtId="0" fontId="8" fillId="0" borderId="92" xfId="0" applyFont="1" applyBorder="1"/>
    <xf numFmtId="0" fontId="8" fillId="0" borderId="15" xfId="0" applyFont="1" applyBorder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44" xfId="0" applyFont="1" applyBorder="1" applyAlignment="1">
      <alignment horizontal="center" vertical="top"/>
    </xf>
    <xf numFmtId="0" fontId="9" fillId="0" borderId="44" xfId="0" applyFont="1" applyBorder="1" applyAlignment="1">
      <alignment vertical="top"/>
    </xf>
    <xf numFmtId="0" fontId="9" fillId="0" borderId="47" xfId="0" applyFont="1" applyBorder="1" applyAlignment="1">
      <alignment vertical="top"/>
    </xf>
    <xf numFmtId="0" fontId="12" fillId="0" borderId="0" xfId="0" applyFont="1" applyBorder="1"/>
    <xf numFmtId="0" fontId="9" fillId="0" borderId="41" xfId="0" applyFont="1" applyBorder="1" applyAlignment="1">
      <alignment vertical="top"/>
    </xf>
    <xf numFmtId="0" fontId="9" fillId="0" borderId="41" xfId="0" applyFont="1" applyBorder="1" applyAlignment="1">
      <alignment horizontal="center" vertical="top"/>
    </xf>
    <xf numFmtId="0" fontId="9" fillId="0" borderId="47" xfId="0" applyFont="1" applyBorder="1" applyAlignment="1">
      <alignment horizontal="center" vertical="top"/>
    </xf>
    <xf numFmtId="0" fontId="11" fillId="3" borderId="79" xfId="0" applyFont="1" applyFill="1" applyBorder="1" applyAlignment="1">
      <alignment horizontal="center" vertical="center"/>
    </xf>
    <xf numFmtId="0" fontId="11" fillId="3" borderId="78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8" fillId="0" borderId="9" xfId="0" applyNumberFormat="1" applyFont="1" applyBorder="1" applyAlignment="1">
      <alignment horizontal="center"/>
    </xf>
    <xf numFmtId="0" fontId="8" fillId="0" borderId="10" xfId="0" applyNumberFormat="1" applyFont="1" applyBorder="1" applyAlignment="1">
      <alignment horizontal="center"/>
    </xf>
    <xf numFmtId="0" fontId="4" fillId="0" borderId="112" xfId="0" applyFont="1" applyBorder="1" applyAlignment="1">
      <alignment horizontal="center"/>
    </xf>
    <xf numFmtId="0" fontId="4" fillId="0" borderId="112" xfId="0" applyNumberFormat="1" applyFont="1" applyBorder="1" applyAlignment="1">
      <alignment horizontal="center"/>
    </xf>
    <xf numFmtId="0" fontId="4" fillId="0" borderId="82" xfId="0" applyNumberFormat="1" applyFont="1" applyBorder="1" applyAlignment="1">
      <alignment horizontal="center"/>
    </xf>
    <xf numFmtId="1" fontId="31" fillId="6" borderId="72" xfId="0" applyNumberFormat="1" applyFont="1" applyFill="1" applyBorder="1" applyAlignment="1">
      <alignment horizontal="center"/>
    </xf>
    <xf numFmtId="41" fontId="8" fillId="0" borderId="45" xfId="1" applyFont="1" applyBorder="1" applyAlignment="1">
      <alignment horizontal="center" vertical="top"/>
    </xf>
    <xf numFmtId="0" fontId="5" fillId="0" borderId="56" xfId="0" applyFont="1" applyBorder="1" applyAlignment="1">
      <alignment vertical="top"/>
    </xf>
    <xf numFmtId="0" fontId="4" fillId="0" borderId="56" xfId="0" applyNumberFormat="1" applyFont="1" applyBorder="1" applyAlignment="1">
      <alignment horizontal="center"/>
    </xf>
    <xf numFmtId="0" fontId="30" fillId="6" borderId="42" xfId="0" applyNumberFormat="1" applyFont="1" applyFill="1" applyBorder="1" applyAlignment="1">
      <alignment horizontal="center"/>
    </xf>
    <xf numFmtId="0" fontId="8" fillId="0" borderId="42" xfId="0" applyNumberFormat="1" applyFont="1" applyBorder="1" applyAlignment="1">
      <alignment horizontal="center"/>
    </xf>
    <xf numFmtId="0" fontId="8" fillId="0" borderId="45" xfId="0" applyNumberFormat="1" applyFont="1" applyBorder="1" applyAlignment="1">
      <alignment horizontal="center"/>
    </xf>
    <xf numFmtId="0" fontId="8" fillId="0" borderId="92" xfId="0" applyNumberFormat="1" applyFont="1" applyBorder="1" applyAlignment="1">
      <alignment horizontal="center"/>
    </xf>
    <xf numFmtId="0" fontId="8" fillId="0" borderId="45" xfId="0" applyNumberFormat="1" applyFont="1" applyFill="1" applyBorder="1" applyAlignment="1">
      <alignment horizontal="center"/>
    </xf>
    <xf numFmtId="0" fontId="8" fillId="0" borderId="56" xfId="0" applyNumberFormat="1" applyFont="1" applyBorder="1" applyAlignment="1">
      <alignment horizontal="center"/>
    </xf>
    <xf numFmtId="0" fontId="8" fillId="0" borderId="42" xfId="0" applyNumberFormat="1" applyFont="1" applyBorder="1" applyAlignment="1">
      <alignment horizontal="center" vertical="center"/>
    </xf>
    <xf numFmtId="0" fontId="8" fillId="0" borderId="45" xfId="0" applyNumberFormat="1" applyFont="1" applyBorder="1" applyAlignment="1">
      <alignment horizontal="center" vertical="center"/>
    </xf>
    <xf numFmtId="0" fontId="8" fillId="0" borderId="56" xfId="0" applyNumberFormat="1" applyFont="1" applyBorder="1" applyAlignment="1">
      <alignment horizontal="center" vertical="center"/>
    </xf>
    <xf numFmtId="0" fontId="8" fillId="0" borderId="43" xfId="0" applyNumberFormat="1" applyFont="1" applyBorder="1" applyAlignment="1">
      <alignment horizontal="center" vertical="center"/>
    </xf>
    <xf numFmtId="0" fontId="8" fillId="0" borderId="46" xfId="0" applyNumberFormat="1" applyFont="1" applyBorder="1" applyAlignment="1">
      <alignment horizontal="center" vertical="center"/>
    </xf>
    <xf numFmtId="0" fontId="8" fillId="0" borderId="46" xfId="0" applyNumberFormat="1" applyFont="1" applyBorder="1" applyAlignment="1">
      <alignment horizontal="center"/>
    </xf>
    <xf numFmtId="0" fontId="24" fillId="0" borderId="45" xfId="0" applyNumberFormat="1" applyFont="1" applyBorder="1" applyAlignment="1">
      <alignment horizontal="center" vertical="center"/>
    </xf>
    <xf numFmtId="0" fontId="24" fillId="0" borderId="56" xfId="0" applyNumberFormat="1" applyFont="1" applyBorder="1" applyAlignment="1">
      <alignment horizontal="center" vertical="center"/>
    </xf>
    <xf numFmtId="0" fontId="10" fillId="6" borderId="42" xfId="0" applyNumberFormat="1" applyFont="1" applyFill="1" applyBorder="1" applyAlignment="1">
      <alignment horizontal="center"/>
    </xf>
    <xf numFmtId="0" fontId="10" fillId="6" borderId="42" xfId="0" applyNumberFormat="1" applyFont="1" applyFill="1" applyBorder="1" applyAlignment="1">
      <alignment horizontal="center" vertical="center"/>
    </xf>
    <xf numFmtId="0" fontId="9" fillId="0" borderId="44" xfId="0" applyFont="1" applyBorder="1" applyAlignment="1">
      <alignment horizontal="center" vertical="top"/>
    </xf>
    <xf numFmtId="0" fontId="9" fillId="0" borderId="44" xfId="0" applyFont="1" applyBorder="1" applyAlignment="1">
      <alignment vertical="top"/>
    </xf>
    <xf numFmtId="0" fontId="9" fillId="0" borderId="52" xfId="0" applyFont="1" applyBorder="1" applyAlignment="1">
      <alignment vertical="top"/>
    </xf>
    <xf numFmtId="0" fontId="9" fillId="0" borderId="47" xfId="0" applyFont="1" applyBorder="1" applyAlignment="1">
      <alignment vertical="top"/>
    </xf>
    <xf numFmtId="0" fontId="9" fillId="0" borderId="41" xfId="0" applyFont="1" applyBorder="1" applyAlignment="1">
      <alignment vertical="top"/>
    </xf>
    <xf numFmtId="0" fontId="8" fillId="0" borderId="45" xfId="0" applyFont="1" applyFill="1" applyBorder="1" applyAlignment="1">
      <alignment vertical="top"/>
    </xf>
    <xf numFmtId="0" fontId="9" fillId="0" borderId="47" xfId="0" applyFont="1" applyBorder="1" applyAlignment="1">
      <alignment horizontal="center" vertical="top"/>
    </xf>
    <xf numFmtId="0" fontId="9" fillId="0" borderId="41" xfId="0" applyFont="1" applyBorder="1" applyAlignment="1">
      <alignment horizontal="center" vertical="top"/>
    </xf>
    <xf numFmtId="0" fontId="9" fillId="0" borderId="45" xfId="0" applyFont="1" applyFill="1" applyBorder="1" applyAlignment="1">
      <alignment vertical="top"/>
    </xf>
    <xf numFmtId="2" fontId="8" fillId="0" borderId="12" xfId="0" applyNumberFormat="1" applyFont="1" applyBorder="1" applyAlignment="1">
      <alignment horizontal="center"/>
    </xf>
    <xf numFmtId="0" fontId="3" fillId="0" borderId="85" xfId="0" applyFont="1" applyBorder="1" applyAlignment="1">
      <alignment horizontal="left" vertical="top" wrapText="1"/>
    </xf>
    <xf numFmtId="0" fontId="4" fillId="0" borderId="86" xfId="0" applyFont="1" applyBorder="1" applyAlignment="1">
      <alignment horizontal="right" vertical="top" wrapText="1"/>
    </xf>
    <xf numFmtId="41" fontId="32" fillId="0" borderId="0" xfId="0" applyNumberFormat="1" applyFont="1" applyBorder="1"/>
    <xf numFmtId="41" fontId="4" fillId="0" borderId="93" xfId="0" applyNumberFormat="1" applyFont="1" applyBorder="1" applyAlignment="1">
      <alignment horizontal="left" vertical="center"/>
    </xf>
    <xf numFmtId="41" fontId="4" fillId="0" borderId="32" xfId="0" applyNumberFormat="1" applyFont="1" applyBorder="1"/>
    <xf numFmtId="41" fontId="4" fillId="0" borderId="35" xfId="0" applyNumberFormat="1" applyFont="1" applyBorder="1"/>
    <xf numFmtId="0" fontId="4" fillId="0" borderId="42" xfId="0" applyNumberFormat="1" applyFont="1" applyBorder="1" applyAlignment="1">
      <alignment horizontal="center"/>
    </xf>
    <xf numFmtId="1" fontId="4" fillId="0" borderId="42" xfId="0" applyNumberFormat="1" applyFont="1" applyBorder="1" applyAlignment="1">
      <alignment horizontal="center"/>
    </xf>
    <xf numFmtId="1" fontId="4" fillId="0" borderId="56" xfId="0" applyNumberFormat="1" applyFont="1" applyBorder="1" applyAlignment="1">
      <alignment horizontal="center"/>
    </xf>
    <xf numFmtId="0" fontId="9" fillId="0" borderId="142" xfId="0" applyFont="1" applyBorder="1" applyAlignment="1">
      <alignment horizontal="left" vertical="top"/>
    </xf>
    <xf numFmtId="43" fontId="8" fillId="0" borderId="142" xfId="0" applyNumberFormat="1" applyFont="1" applyBorder="1"/>
    <xf numFmtId="0" fontId="9" fillId="0" borderId="143" xfId="0" applyFont="1" applyBorder="1" applyAlignment="1">
      <alignment horizontal="center" vertical="top"/>
    </xf>
    <xf numFmtId="43" fontId="8" fillId="0" borderId="144" xfId="0" applyNumberFormat="1" applyFont="1" applyBorder="1" applyAlignment="1">
      <alignment horizontal="right"/>
    </xf>
    <xf numFmtId="41" fontId="8" fillId="0" borderId="46" xfId="0" applyNumberFormat="1" applyFont="1" applyFill="1" applyBorder="1"/>
    <xf numFmtId="0" fontId="8" fillId="0" borderId="43" xfId="0" applyNumberFormat="1" applyFont="1" applyBorder="1" applyAlignment="1">
      <alignment horizontal="center"/>
    </xf>
    <xf numFmtId="0" fontId="8" fillId="0" borderId="48" xfId="0" applyNumberFormat="1" applyFont="1" applyBorder="1" applyAlignment="1">
      <alignment horizontal="center"/>
    </xf>
    <xf numFmtId="1" fontId="8" fillId="0" borderId="48" xfId="0" applyNumberFormat="1" applyFont="1" applyBorder="1" applyAlignment="1">
      <alignment horizontal="center"/>
    </xf>
    <xf numFmtId="1" fontId="8" fillId="0" borderId="49" xfId="0" applyNumberFormat="1" applyFont="1" applyBorder="1" applyAlignment="1">
      <alignment horizontal="center"/>
    </xf>
    <xf numFmtId="0" fontId="17" fillId="0" borderId="42" xfId="0" applyNumberFormat="1" applyFont="1" applyBorder="1" applyAlignment="1">
      <alignment horizontal="center"/>
    </xf>
    <xf numFmtId="0" fontId="17" fillId="0" borderId="45" xfId="0" applyNumberFormat="1" applyFont="1" applyBorder="1" applyAlignment="1">
      <alignment horizontal="center"/>
    </xf>
    <xf numFmtId="1" fontId="8" fillId="0" borderId="56" xfId="0" applyNumberFormat="1" applyFont="1" applyBorder="1" applyAlignment="1">
      <alignment horizontal="center"/>
    </xf>
    <xf numFmtId="1" fontId="8" fillId="0" borderId="57" xfId="0" applyNumberFormat="1" applyFont="1" applyBorder="1" applyAlignment="1">
      <alignment horizontal="center"/>
    </xf>
    <xf numFmtId="0" fontId="0" fillId="0" borderId="45" xfId="0" applyFill="1" applyBorder="1"/>
    <xf numFmtId="0" fontId="9" fillId="0" borderId="146" xfId="0" applyFont="1" applyBorder="1" applyAlignment="1">
      <alignment vertical="top"/>
    </xf>
    <xf numFmtId="41" fontId="8" fillId="0" borderId="42" xfId="0" applyNumberFormat="1" applyFont="1" applyFill="1" applyBorder="1"/>
    <xf numFmtId="41" fontId="8" fillId="0" borderId="43" xfId="0" applyNumberFormat="1" applyFont="1" applyFill="1" applyBorder="1"/>
    <xf numFmtId="0" fontId="0" fillId="0" borderId="46" xfId="0" applyFill="1" applyBorder="1"/>
    <xf numFmtId="41" fontId="8" fillId="0" borderId="45" xfId="0" applyNumberFormat="1" applyFont="1" applyFill="1" applyBorder="1" applyAlignment="1"/>
    <xf numFmtId="41" fontId="8" fillId="0" borderId="46" xfId="0" applyNumberFormat="1" applyFont="1" applyFill="1" applyBorder="1" applyAlignment="1"/>
    <xf numFmtId="41" fontId="8" fillId="0" borderId="48" xfId="0" applyNumberFormat="1" applyFont="1" applyFill="1" applyBorder="1"/>
    <xf numFmtId="41" fontId="8" fillId="0" borderId="49" xfId="0" applyNumberFormat="1" applyFont="1" applyFill="1" applyBorder="1"/>
    <xf numFmtId="0" fontId="9" fillId="0" borderId="91" xfId="0" applyFont="1" applyBorder="1" applyAlignment="1">
      <alignment horizontal="center" vertical="top"/>
    </xf>
    <xf numFmtId="1" fontId="2" fillId="6" borderId="42" xfId="0" applyNumberFormat="1" applyFont="1" applyFill="1" applyBorder="1" applyAlignment="1">
      <alignment horizontal="center"/>
    </xf>
    <xf numFmtId="1" fontId="2" fillId="6" borderId="43" xfId="0" applyNumberFormat="1" applyFont="1" applyFill="1" applyBorder="1" applyAlignment="1">
      <alignment horizontal="center"/>
    </xf>
    <xf numFmtId="1" fontId="17" fillId="0" borderId="42" xfId="0" applyNumberFormat="1" applyFont="1" applyBorder="1" applyAlignment="1">
      <alignment horizontal="center"/>
    </xf>
    <xf numFmtId="1" fontId="17" fillId="0" borderId="43" xfId="0" applyNumberFormat="1" applyFont="1" applyBorder="1" applyAlignment="1">
      <alignment horizontal="center"/>
    </xf>
    <xf numFmtId="1" fontId="17" fillId="0" borderId="45" xfId="0" applyNumberFormat="1" applyFont="1" applyBorder="1" applyAlignment="1">
      <alignment horizontal="center"/>
    </xf>
    <xf numFmtId="1" fontId="17" fillId="0" borderId="46" xfId="0" applyNumberFormat="1" applyFont="1" applyBorder="1" applyAlignment="1">
      <alignment horizontal="center"/>
    </xf>
    <xf numFmtId="0" fontId="15" fillId="0" borderId="42" xfId="0" applyFont="1" applyBorder="1" applyAlignment="1">
      <alignment vertical="top"/>
    </xf>
    <xf numFmtId="0" fontId="15" fillId="0" borderId="45" xfId="0" applyFont="1" applyBorder="1" applyAlignment="1">
      <alignment vertical="top"/>
    </xf>
    <xf numFmtId="0" fontId="17" fillId="0" borderId="45" xfId="0" applyNumberFormat="1" applyFont="1" applyFill="1" applyBorder="1" applyAlignment="1">
      <alignment horizontal="center"/>
    </xf>
    <xf numFmtId="0" fontId="10" fillId="6" borderId="53" xfId="0" applyNumberFormat="1" applyFont="1" applyFill="1" applyBorder="1" applyAlignment="1">
      <alignment horizontal="center"/>
    </xf>
    <xf numFmtId="1" fontId="2" fillId="6" borderId="53" xfId="0" applyNumberFormat="1" applyFont="1" applyFill="1" applyBorder="1" applyAlignment="1">
      <alignment horizontal="center"/>
    </xf>
    <xf numFmtId="1" fontId="2" fillId="6" borderId="54" xfId="0" applyNumberFormat="1" applyFont="1" applyFill="1" applyBorder="1" applyAlignment="1">
      <alignment horizontal="center"/>
    </xf>
    <xf numFmtId="0" fontId="15" fillId="0" borderId="56" xfId="0" applyFont="1" applyBorder="1" applyAlignment="1">
      <alignment vertical="top"/>
    </xf>
    <xf numFmtId="0" fontId="17" fillId="0" borderId="56" xfId="0" applyNumberFormat="1" applyFont="1" applyBorder="1" applyAlignment="1">
      <alignment horizontal="center"/>
    </xf>
    <xf numFmtId="1" fontId="17" fillId="0" borderId="56" xfId="0" applyNumberFormat="1" applyFont="1" applyBorder="1" applyAlignment="1">
      <alignment horizontal="center"/>
    </xf>
    <xf numFmtId="1" fontId="17" fillId="0" borderId="57" xfId="0" applyNumberFormat="1" applyFont="1" applyBorder="1" applyAlignment="1">
      <alignment horizontal="center"/>
    </xf>
    <xf numFmtId="1" fontId="10" fillId="6" borderId="42" xfId="0" applyNumberFormat="1" applyFont="1" applyFill="1" applyBorder="1" applyAlignment="1">
      <alignment horizontal="center"/>
    </xf>
    <xf numFmtId="1" fontId="10" fillId="6" borderId="43" xfId="0" applyNumberFormat="1" applyFont="1" applyFill="1" applyBorder="1" applyAlignment="1">
      <alignment horizontal="center"/>
    </xf>
    <xf numFmtId="0" fontId="2" fillId="6" borderId="42" xfId="0" applyNumberFormat="1" applyFont="1" applyFill="1" applyBorder="1" applyAlignment="1">
      <alignment horizontal="center"/>
    </xf>
    <xf numFmtId="0" fontId="8" fillId="5" borderId="61" xfId="0" quotePrefix="1" applyFont="1" applyFill="1" applyBorder="1" applyAlignment="1">
      <alignment horizontal="center" vertical="center"/>
    </xf>
    <xf numFmtId="0" fontId="9" fillId="5" borderId="62" xfId="0" quotePrefix="1" applyFont="1" applyFill="1" applyBorder="1" applyAlignment="1">
      <alignment horizontal="center" vertical="center" wrapText="1"/>
    </xf>
    <xf numFmtId="0" fontId="9" fillId="5" borderId="132" xfId="0" quotePrefix="1" applyFont="1" applyFill="1" applyBorder="1" applyAlignment="1">
      <alignment horizontal="center" vertical="center" wrapText="1"/>
    </xf>
    <xf numFmtId="0" fontId="9" fillId="5" borderId="62" xfId="0" quotePrefix="1" applyFont="1" applyFill="1" applyBorder="1" applyAlignment="1">
      <alignment horizontal="center" vertical="center"/>
    </xf>
    <xf numFmtId="0" fontId="9" fillId="5" borderId="63" xfId="0" quotePrefix="1" applyFont="1" applyFill="1" applyBorder="1" applyAlignment="1">
      <alignment horizontal="center" vertical="center"/>
    </xf>
    <xf numFmtId="43" fontId="8" fillId="0" borderId="42" xfId="0" applyNumberFormat="1" applyFont="1" applyBorder="1" applyAlignment="1">
      <alignment vertical="center"/>
    </xf>
    <xf numFmtId="41" fontId="8" fillId="0" borderId="45" xfId="0" applyNumberFormat="1" applyFont="1" applyFill="1" applyBorder="1" applyAlignment="1">
      <alignment vertical="center"/>
    </xf>
    <xf numFmtId="0" fontId="9" fillId="0" borderId="42" xfId="0" applyFont="1" applyFill="1" applyBorder="1" applyAlignment="1">
      <alignment vertical="top"/>
    </xf>
    <xf numFmtId="41" fontId="8" fillId="0" borderId="42" xfId="0" applyNumberFormat="1" applyFont="1" applyFill="1" applyBorder="1" applyAlignment="1">
      <alignment vertical="center"/>
    </xf>
    <xf numFmtId="41" fontId="8" fillId="0" borderId="43" xfId="0" applyNumberFormat="1" applyFont="1" applyFill="1" applyBorder="1" applyAlignment="1">
      <alignment vertical="center"/>
    </xf>
    <xf numFmtId="41" fontId="8" fillId="0" borderId="46" xfId="0" applyNumberFormat="1" applyFont="1" applyFill="1" applyBorder="1" applyAlignment="1">
      <alignment vertical="center"/>
    </xf>
    <xf numFmtId="0" fontId="9" fillId="0" borderId="48" xfId="0" applyFont="1" applyFill="1" applyBorder="1" applyAlignment="1">
      <alignment vertical="top"/>
    </xf>
    <xf numFmtId="41" fontId="8" fillId="0" borderId="48" xfId="0" applyNumberFormat="1" applyFont="1" applyFill="1" applyBorder="1" applyAlignment="1">
      <alignment vertical="center"/>
    </xf>
    <xf numFmtId="41" fontId="8" fillId="0" borderId="49" xfId="0" applyNumberFormat="1" applyFont="1" applyFill="1" applyBorder="1" applyAlignment="1">
      <alignment vertical="center"/>
    </xf>
    <xf numFmtId="1" fontId="8" fillId="0" borderId="42" xfId="0" applyNumberFormat="1" applyFont="1" applyBorder="1" applyAlignment="1">
      <alignment horizontal="center" vertical="center"/>
    </xf>
    <xf numFmtId="1" fontId="8" fillId="0" borderId="43" xfId="0" applyNumberFormat="1" applyFont="1" applyBorder="1" applyAlignment="1">
      <alignment horizontal="center" vertical="center"/>
    </xf>
    <xf numFmtId="1" fontId="8" fillId="0" borderId="45" xfId="0" applyNumberFormat="1" applyFont="1" applyBorder="1" applyAlignment="1">
      <alignment horizontal="center" vertical="center"/>
    </xf>
    <xf numFmtId="1" fontId="8" fillId="0" borderId="46" xfId="0" applyNumberFormat="1" applyFont="1" applyBorder="1" applyAlignment="1">
      <alignment horizontal="center" vertical="center"/>
    </xf>
    <xf numFmtId="1" fontId="8" fillId="0" borderId="56" xfId="0" applyNumberFormat="1" applyFont="1" applyBorder="1" applyAlignment="1">
      <alignment horizontal="center" vertical="center"/>
    </xf>
    <xf numFmtId="1" fontId="8" fillId="0" borderId="57" xfId="0" applyNumberFormat="1" applyFont="1" applyBorder="1" applyAlignment="1">
      <alignment horizontal="center" vertical="center"/>
    </xf>
    <xf numFmtId="1" fontId="10" fillId="6" borderId="42" xfId="0" applyNumberFormat="1" applyFont="1" applyFill="1" applyBorder="1" applyAlignment="1">
      <alignment horizontal="center" vertical="center"/>
    </xf>
    <xf numFmtId="1" fontId="10" fillId="6" borderId="43" xfId="0" applyNumberFormat="1" applyFont="1" applyFill="1" applyBorder="1" applyAlignment="1">
      <alignment horizontal="center" vertical="center"/>
    </xf>
    <xf numFmtId="0" fontId="8" fillId="0" borderId="104" xfId="0" applyFont="1" applyBorder="1"/>
    <xf numFmtId="0" fontId="8" fillId="0" borderId="105" xfId="0" applyFont="1" applyBorder="1"/>
    <xf numFmtId="0" fontId="8" fillId="0" borderId="106" xfId="0" applyFont="1" applyBorder="1"/>
    <xf numFmtId="0" fontId="8" fillId="0" borderId="142" xfId="0" applyNumberFormat="1" applyFont="1" applyBorder="1" applyAlignment="1">
      <alignment horizontal="center"/>
    </xf>
    <xf numFmtId="1" fontId="8" fillId="0" borderId="142" xfId="0" applyNumberFormat="1" applyFont="1" applyBorder="1" applyAlignment="1">
      <alignment horizontal="center"/>
    </xf>
    <xf numFmtId="1" fontId="8" fillId="0" borderId="144" xfId="0" applyNumberFormat="1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42" xfId="0" applyFont="1" applyBorder="1"/>
    <xf numFmtId="0" fontId="10" fillId="6" borderId="142" xfId="0" applyNumberFormat="1" applyFont="1" applyFill="1" applyBorder="1" applyAlignment="1">
      <alignment horizontal="center"/>
    </xf>
    <xf numFmtId="1" fontId="10" fillId="6" borderId="142" xfId="0" applyNumberFormat="1" applyFont="1" applyFill="1" applyBorder="1" applyAlignment="1">
      <alignment horizontal="center"/>
    </xf>
    <xf numFmtId="1" fontId="10" fillId="6" borderId="144" xfId="0" applyNumberFormat="1" applyFont="1" applyFill="1" applyBorder="1" applyAlignment="1">
      <alignment horizontal="center"/>
    </xf>
    <xf numFmtId="1" fontId="33" fillId="6" borderId="42" xfId="0" applyNumberFormat="1" applyFont="1" applyFill="1" applyBorder="1" applyAlignment="1">
      <alignment horizontal="center" vertical="center"/>
    </xf>
    <xf numFmtId="0" fontId="34" fillId="0" borderId="42" xfId="0" applyNumberFormat="1" applyFont="1" applyBorder="1" applyAlignment="1">
      <alignment horizontal="center" vertical="center"/>
    </xf>
    <xf numFmtId="0" fontId="34" fillId="0" borderId="45" xfId="0" applyNumberFormat="1" applyFont="1" applyBorder="1" applyAlignment="1">
      <alignment horizontal="center" vertical="center"/>
    </xf>
    <xf numFmtId="0" fontId="34" fillId="0" borderId="56" xfId="0" applyNumberFormat="1" applyFont="1" applyBorder="1" applyAlignment="1">
      <alignment horizontal="center" vertical="center"/>
    </xf>
    <xf numFmtId="0" fontId="8" fillId="0" borderId="56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10" fillId="6" borderId="43" xfId="0" applyNumberFormat="1" applyFont="1" applyFill="1" applyBorder="1" applyAlignment="1">
      <alignment horizontal="center" vertical="center"/>
    </xf>
    <xf numFmtId="0" fontId="29" fillId="7" borderId="148" xfId="0" applyFont="1" applyFill="1" applyBorder="1" applyAlignment="1">
      <alignment horizontal="center" vertical="center" wrapText="1"/>
    </xf>
    <xf numFmtId="0" fontId="29" fillId="7" borderId="149" xfId="0" applyFont="1" applyFill="1" applyBorder="1" applyAlignment="1">
      <alignment horizontal="center" vertical="center" wrapText="1"/>
    </xf>
    <xf numFmtId="0" fontId="29" fillId="7" borderId="150" xfId="0" applyFont="1" applyFill="1" applyBorder="1" applyAlignment="1">
      <alignment horizontal="center" vertical="center" wrapText="1"/>
    </xf>
    <xf numFmtId="0" fontId="9" fillId="0" borderId="36" xfId="0" applyFont="1" applyBorder="1" applyAlignment="1">
      <alignment vertical="top" wrapText="1"/>
    </xf>
    <xf numFmtId="0" fontId="9" fillId="0" borderId="30" xfId="0" applyFont="1" applyBorder="1" applyAlignment="1">
      <alignment vertical="top" wrapText="1"/>
    </xf>
    <xf numFmtId="0" fontId="9" fillId="0" borderId="89" xfId="0" applyFont="1" applyBorder="1" applyAlignment="1">
      <alignment vertical="top" wrapText="1"/>
    </xf>
    <xf numFmtId="0" fontId="11" fillId="6" borderId="36" xfId="0" applyFont="1" applyFill="1" applyBorder="1" applyAlignment="1">
      <alignment horizontal="right" vertical="top" wrapText="1"/>
    </xf>
    <xf numFmtId="166" fontId="0" fillId="0" borderId="0" xfId="0" applyNumberFormat="1"/>
    <xf numFmtId="0" fontId="12" fillId="0" borderId="15" xfId="0" applyFont="1" applyBorder="1" applyAlignment="1">
      <alignment vertical="top"/>
    </xf>
    <xf numFmtId="41" fontId="35" fillId="8" borderId="0" xfId="1" applyFont="1" applyFill="1"/>
    <xf numFmtId="0" fontId="13" fillId="0" borderId="15" xfId="0" applyFont="1" applyBorder="1" applyAlignment="1"/>
    <xf numFmtId="0" fontId="12" fillId="0" borderId="15" xfId="0" applyFont="1" applyBorder="1" applyAlignment="1"/>
    <xf numFmtId="0" fontId="9" fillId="0" borderId="41" xfId="0" applyFont="1" applyBorder="1" applyAlignment="1">
      <alignment vertical="top"/>
    </xf>
    <xf numFmtId="0" fontId="9" fillId="0" borderId="44" xfId="0" applyFont="1" applyBorder="1" applyAlignment="1">
      <alignment vertical="top"/>
    </xf>
    <xf numFmtId="0" fontId="27" fillId="0" borderId="0" xfId="0" applyFont="1" applyAlignment="1">
      <alignment horizontal="left" vertical="top"/>
    </xf>
    <xf numFmtId="0" fontId="28" fillId="0" borderId="0" xfId="0" applyFont="1" applyAlignment="1">
      <alignment horizontal="justify" vertical="top"/>
    </xf>
    <xf numFmtId="0" fontId="34" fillId="0" borderId="37" xfId="0" applyNumberFormat="1" applyFont="1" applyBorder="1" applyAlignment="1">
      <alignment horizontal="center" vertical="top"/>
    </xf>
    <xf numFmtId="0" fontId="8" fillId="0" borderId="37" xfId="0" applyNumberFormat="1" applyFont="1" applyBorder="1" applyAlignment="1">
      <alignment horizontal="center" vertical="top"/>
    </xf>
    <xf numFmtId="1" fontId="8" fillId="0" borderId="37" xfId="0" applyNumberFormat="1" applyFont="1" applyBorder="1" applyAlignment="1">
      <alignment horizontal="center" vertical="top"/>
    </xf>
    <xf numFmtId="0" fontId="8" fillId="0" borderId="154" xfId="0" applyNumberFormat="1" applyFont="1" applyBorder="1" applyAlignment="1">
      <alignment horizontal="center" vertical="top"/>
    </xf>
    <xf numFmtId="0" fontId="34" fillId="0" borderId="31" xfId="0" applyNumberFormat="1" applyFont="1" applyBorder="1" applyAlignment="1">
      <alignment horizontal="center" vertical="top"/>
    </xf>
    <xf numFmtId="0" fontId="8" fillId="0" borderId="31" xfId="0" applyNumberFormat="1" applyFont="1" applyBorder="1" applyAlignment="1">
      <alignment horizontal="center" vertical="top"/>
    </xf>
    <xf numFmtId="1" fontId="8" fillId="0" borderId="31" xfId="0" applyNumberFormat="1" applyFont="1" applyBorder="1" applyAlignment="1">
      <alignment horizontal="center" vertical="top"/>
    </xf>
    <xf numFmtId="0" fontId="8" fillId="0" borderId="32" xfId="0" applyNumberFormat="1" applyFont="1" applyBorder="1" applyAlignment="1">
      <alignment horizontal="center" vertical="top"/>
    </xf>
    <xf numFmtId="0" fontId="24" fillId="0" borderId="31" xfId="0" applyNumberFormat="1" applyFont="1" applyBorder="1" applyAlignment="1">
      <alignment horizontal="center" vertical="top"/>
    </xf>
    <xf numFmtId="0" fontId="34" fillId="0" borderId="90" xfId="0" applyNumberFormat="1" applyFont="1" applyBorder="1" applyAlignment="1">
      <alignment horizontal="center" vertical="top"/>
    </xf>
    <xf numFmtId="0" fontId="24" fillId="0" borderId="90" xfId="0" applyNumberFormat="1" applyFont="1" applyBorder="1" applyAlignment="1">
      <alignment horizontal="center" vertical="top"/>
    </xf>
    <xf numFmtId="1" fontId="8" fillId="0" borderId="90" xfId="0" applyNumberFormat="1" applyFont="1" applyBorder="1" applyAlignment="1">
      <alignment horizontal="center" vertical="top"/>
    </xf>
    <xf numFmtId="0" fontId="8" fillId="0" borderId="90" xfId="0" applyNumberFormat="1" applyFont="1" applyBorder="1" applyAlignment="1">
      <alignment horizontal="center" vertical="top"/>
    </xf>
    <xf numFmtId="0" fontId="8" fillId="0" borderId="155" xfId="0" applyNumberFormat="1" applyFont="1" applyBorder="1" applyAlignment="1">
      <alignment horizontal="center" vertical="top"/>
    </xf>
    <xf numFmtId="0" fontId="25" fillId="6" borderId="156" xfId="0" applyNumberFormat="1" applyFont="1" applyFill="1" applyBorder="1" applyAlignment="1">
      <alignment horizontal="center" vertical="top"/>
    </xf>
    <xf numFmtId="1" fontId="25" fillId="6" borderId="156" xfId="0" applyNumberFormat="1" applyFont="1" applyFill="1" applyBorder="1" applyAlignment="1">
      <alignment horizontal="center" vertical="top"/>
    </xf>
    <xf numFmtId="0" fontId="25" fillId="6" borderId="157" xfId="0" applyNumberFormat="1" applyFont="1" applyFill="1" applyBorder="1" applyAlignment="1">
      <alignment horizontal="center" vertical="top"/>
    </xf>
    <xf numFmtId="0" fontId="34" fillId="0" borderId="31" xfId="0" applyNumberFormat="1" applyFont="1" applyBorder="1" applyAlignment="1">
      <alignment horizontal="center"/>
    </xf>
    <xf numFmtId="0" fontId="8" fillId="0" borderId="31" xfId="0" applyNumberFormat="1" applyFont="1" applyBorder="1" applyAlignment="1">
      <alignment horizontal="center"/>
    </xf>
    <xf numFmtId="0" fontId="8" fillId="0" borderId="32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34" fillId="0" borderId="90" xfId="0" applyNumberFormat="1" applyFont="1" applyBorder="1" applyAlignment="1">
      <alignment horizontal="center"/>
    </xf>
    <xf numFmtId="0" fontId="24" fillId="0" borderId="90" xfId="0" applyNumberFormat="1" applyFont="1" applyBorder="1" applyAlignment="1">
      <alignment horizontal="center"/>
    </xf>
    <xf numFmtId="0" fontId="8" fillId="0" borderId="90" xfId="0" applyNumberFormat="1" applyFont="1" applyBorder="1" applyAlignment="1">
      <alignment horizontal="center"/>
    </xf>
    <xf numFmtId="0" fontId="8" fillId="0" borderId="155" xfId="0" applyNumberFormat="1" applyFont="1" applyBorder="1" applyAlignment="1">
      <alignment horizontal="center"/>
    </xf>
    <xf numFmtId="0" fontId="25" fillId="6" borderId="156" xfId="0" applyNumberFormat="1" applyFont="1" applyFill="1" applyBorder="1" applyAlignment="1">
      <alignment horizontal="center"/>
    </xf>
    <xf numFmtId="0" fontId="25" fillId="6" borderId="157" xfId="0" applyNumberFormat="1" applyFont="1" applyFill="1" applyBorder="1" applyAlignment="1">
      <alignment horizontal="center"/>
    </xf>
    <xf numFmtId="0" fontId="34" fillId="0" borderId="162" xfId="0" applyNumberFormat="1" applyFont="1" applyBorder="1" applyAlignment="1">
      <alignment horizontal="center"/>
    </xf>
    <xf numFmtId="0" fontId="8" fillId="0" borderId="162" xfId="0" applyNumberFormat="1" applyFont="1" applyBorder="1" applyAlignment="1">
      <alignment horizontal="center"/>
    </xf>
    <xf numFmtId="0" fontId="8" fillId="0" borderId="163" xfId="0" applyNumberFormat="1" applyFont="1" applyBorder="1" applyAlignment="1">
      <alignment horizontal="center"/>
    </xf>
    <xf numFmtId="0" fontId="8" fillId="0" borderId="0" xfId="0" applyFont="1" applyAlignment="1"/>
    <xf numFmtId="0" fontId="8" fillId="0" borderId="52" xfId="0" applyFont="1" applyBorder="1" applyAlignment="1"/>
    <xf numFmtId="0" fontId="8" fillId="0" borderId="53" xfId="0" applyFont="1" applyBorder="1" applyAlignment="1"/>
    <xf numFmtId="0" fontId="8" fillId="5" borderId="61" xfId="0" quotePrefix="1" applyFont="1" applyFill="1" applyBorder="1" applyAlignment="1">
      <alignment horizontal="center" vertical="top"/>
    </xf>
    <xf numFmtId="0" fontId="9" fillId="5" borderId="62" xfId="0" quotePrefix="1" applyFont="1" applyFill="1" applyBorder="1" applyAlignment="1">
      <alignment horizontal="center" vertical="top"/>
    </xf>
    <xf numFmtId="0" fontId="9" fillId="5" borderId="63" xfId="0" quotePrefix="1" applyFont="1" applyFill="1" applyBorder="1" applyAlignment="1">
      <alignment horizontal="center" vertical="top"/>
    </xf>
    <xf numFmtId="0" fontId="8" fillId="5" borderId="102" xfId="0" applyFont="1" applyFill="1" applyBorder="1" applyAlignment="1">
      <alignment horizontal="center"/>
    </xf>
    <xf numFmtId="0" fontId="8" fillId="5" borderId="103" xfId="0" applyFont="1" applyFill="1" applyBorder="1" applyAlignment="1">
      <alignment horizontal="center"/>
    </xf>
    <xf numFmtId="0" fontId="8" fillId="7" borderId="101" xfId="0" quotePrefix="1" applyFont="1" applyFill="1" applyBorder="1" applyAlignment="1">
      <alignment horizontal="center"/>
    </xf>
    <xf numFmtId="0" fontId="8" fillId="7" borderId="102" xfId="0" quotePrefix="1" applyFont="1" applyFill="1" applyBorder="1" applyAlignment="1">
      <alignment horizontal="center"/>
    </xf>
    <xf numFmtId="0" fontId="8" fillId="7" borderId="103" xfId="0" quotePrefix="1" applyFont="1" applyFill="1" applyBorder="1" applyAlignment="1">
      <alignment horizontal="center"/>
    </xf>
    <xf numFmtId="0" fontId="26" fillId="0" borderId="15" xfId="0" applyFont="1" applyBorder="1" applyAlignment="1"/>
    <xf numFmtId="1" fontId="3" fillId="6" borderId="72" xfId="0" applyNumberFormat="1" applyFont="1" applyFill="1" applyBorder="1" applyAlignment="1">
      <alignment horizontal="center"/>
    </xf>
    <xf numFmtId="0" fontId="4" fillId="6" borderId="74" xfId="1" applyNumberFormat="1" applyFont="1" applyFill="1" applyBorder="1" applyAlignment="1">
      <alignment horizontal="center"/>
    </xf>
    <xf numFmtId="1" fontId="4" fillId="6" borderId="74" xfId="1" applyNumberFormat="1" applyFont="1" applyFill="1" applyBorder="1" applyAlignment="1">
      <alignment horizontal="center"/>
    </xf>
    <xf numFmtId="1" fontId="4" fillId="6" borderId="75" xfId="1" applyNumberFormat="1" applyFont="1" applyFill="1" applyBorder="1" applyAlignment="1">
      <alignment horizontal="center"/>
    </xf>
    <xf numFmtId="0" fontId="5" fillId="6" borderId="74" xfId="1" applyNumberFormat="1" applyFont="1" applyFill="1" applyBorder="1" applyAlignment="1">
      <alignment horizontal="center" vertical="top"/>
    </xf>
    <xf numFmtId="0" fontId="5" fillId="6" borderId="75" xfId="1" applyNumberFormat="1" applyFont="1" applyFill="1" applyBorder="1" applyAlignment="1">
      <alignment horizontal="center" vertical="top"/>
    </xf>
    <xf numFmtId="0" fontId="4" fillId="6" borderId="74" xfId="1" applyNumberFormat="1" applyFont="1" applyFill="1" applyBorder="1" applyAlignment="1">
      <alignment horizontal="center" vertical="top"/>
    </xf>
    <xf numFmtId="0" fontId="4" fillId="6" borderId="75" xfId="1" applyNumberFormat="1" applyFont="1" applyFill="1" applyBorder="1" applyAlignment="1">
      <alignment horizontal="center" vertical="top"/>
    </xf>
    <xf numFmtId="0" fontId="4" fillId="6" borderId="76" xfId="1" applyNumberFormat="1" applyFont="1" applyFill="1" applyBorder="1" applyAlignment="1">
      <alignment horizontal="center" vertical="top"/>
    </xf>
    <xf numFmtId="0" fontId="4" fillId="6" borderId="77" xfId="1" applyNumberFormat="1" applyFont="1" applyFill="1" applyBorder="1" applyAlignment="1">
      <alignment horizontal="center" vertical="top"/>
    </xf>
    <xf numFmtId="0" fontId="9" fillId="5" borderId="24" xfId="0" quotePrefix="1" applyFont="1" applyFill="1" applyBorder="1" applyAlignment="1">
      <alignment horizontal="center" vertical="center" wrapText="1"/>
    </xf>
    <xf numFmtId="0" fontId="9" fillId="5" borderId="25" xfId="0" quotePrefix="1" applyFont="1" applyFill="1" applyBorder="1" applyAlignment="1">
      <alignment horizontal="center" vertical="center" wrapText="1"/>
    </xf>
    <xf numFmtId="0" fontId="9" fillId="5" borderId="26" xfId="0" quotePrefix="1" applyFont="1" applyFill="1" applyBorder="1" applyAlignment="1">
      <alignment horizontal="center" vertical="center" wrapText="1"/>
    </xf>
    <xf numFmtId="0" fontId="5" fillId="5" borderId="5" xfId="0" quotePrefix="1" applyFont="1" applyFill="1" applyBorder="1" applyAlignment="1">
      <alignment horizontal="center" vertical="center" wrapText="1"/>
    </xf>
    <xf numFmtId="0" fontId="5" fillId="5" borderId="6" xfId="0" quotePrefix="1" applyFont="1" applyFill="1" applyBorder="1" applyAlignment="1">
      <alignment horizontal="center" vertical="center" wrapText="1"/>
    </xf>
    <xf numFmtId="0" fontId="5" fillId="5" borderId="7" xfId="0" quotePrefix="1" applyFont="1" applyFill="1" applyBorder="1" applyAlignment="1">
      <alignment horizontal="center" vertical="center" wrapText="1"/>
    </xf>
    <xf numFmtId="0" fontId="5" fillId="5" borderId="38" xfId="0" quotePrefix="1" applyFont="1" applyFill="1" applyBorder="1" applyAlignment="1">
      <alignment horizontal="center" vertical="center" wrapText="1"/>
    </xf>
    <xf numFmtId="0" fontId="5" fillId="5" borderId="39" xfId="0" quotePrefix="1" applyFont="1" applyFill="1" applyBorder="1" applyAlignment="1">
      <alignment horizontal="center" vertical="center" wrapText="1"/>
    </xf>
    <xf numFmtId="0" fontId="4" fillId="5" borderId="40" xfId="0" quotePrefix="1" applyFont="1" applyFill="1" applyBorder="1" applyAlignment="1">
      <alignment horizontal="center" vertical="top" wrapText="1"/>
    </xf>
    <xf numFmtId="0" fontId="3" fillId="9" borderId="165" xfId="0" applyFont="1" applyFill="1" applyBorder="1" applyAlignment="1">
      <alignment horizontal="center" vertical="center" wrapText="1"/>
    </xf>
    <xf numFmtId="0" fontId="4" fillId="5" borderId="39" xfId="0" quotePrefix="1" applyFont="1" applyFill="1" applyBorder="1" applyAlignment="1">
      <alignment horizontal="center" vertical="top" wrapText="1"/>
    </xf>
    <xf numFmtId="0" fontId="3" fillId="9" borderId="90" xfId="0" applyFont="1" applyFill="1" applyBorder="1" applyAlignment="1">
      <alignment horizontal="center" vertical="center" wrapText="1"/>
    </xf>
    <xf numFmtId="0" fontId="3" fillId="9" borderId="78" xfId="0" applyFont="1" applyFill="1" applyBorder="1" applyAlignment="1">
      <alignment horizontal="center" vertical="center" wrapText="1"/>
    </xf>
    <xf numFmtId="0" fontId="3" fillId="9" borderId="79" xfId="0" applyFont="1" applyFill="1" applyBorder="1" applyAlignment="1">
      <alignment horizontal="center" vertical="center" wrapText="1"/>
    </xf>
    <xf numFmtId="0" fontId="3" fillId="9" borderId="80" xfId="0" applyFont="1" applyFill="1" applyBorder="1" applyAlignment="1">
      <alignment horizontal="center" vertical="center" wrapText="1"/>
    </xf>
    <xf numFmtId="0" fontId="5" fillId="5" borderId="126" xfId="0" quotePrefix="1" applyFont="1" applyFill="1" applyBorder="1" applyAlignment="1">
      <alignment horizontal="center" vertical="center" wrapText="1"/>
    </xf>
    <xf numFmtId="0" fontId="5" fillId="5" borderId="127" xfId="0" quotePrefix="1" applyFont="1" applyFill="1" applyBorder="1" applyAlignment="1">
      <alignment horizontal="center" vertical="center" wrapText="1"/>
    </xf>
    <xf numFmtId="0" fontId="4" fillId="5" borderId="127" xfId="0" quotePrefix="1" applyFont="1" applyFill="1" applyBorder="1" applyAlignment="1">
      <alignment horizontal="center" vertical="top" wrapText="1"/>
    </xf>
    <xf numFmtId="0" fontId="4" fillId="5" borderId="128" xfId="0" quotePrefix="1" applyFont="1" applyFill="1" applyBorder="1" applyAlignment="1">
      <alignment horizontal="center" vertical="top" wrapText="1"/>
    </xf>
    <xf numFmtId="0" fontId="3" fillId="9" borderId="119" xfId="0" applyFont="1" applyFill="1" applyBorder="1" applyAlignment="1">
      <alignment horizontal="center" vertical="center" wrapText="1"/>
    </xf>
    <xf numFmtId="0" fontId="3" fillId="9" borderId="122" xfId="0" applyFont="1" applyFill="1" applyBorder="1" applyAlignment="1">
      <alignment horizontal="center" vertical="center" wrapText="1"/>
    </xf>
    <xf numFmtId="0" fontId="3" fillId="9" borderId="123" xfId="0" applyFont="1" applyFill="1" applyBorder="1" applyAlignment="1">
      <alignment horizontal="center" vertical="center" wrapText="1"/>
    </xf>
    <xf numFmtId="0" fontId="3" fillId="6" borderId="85" xfId="0" applyFont="1" applyFill="1" applyBorder="1" applyAlignment="1">
      <alignment horizontal="right" vertical="top" wrapText="1"/>
    </xf>
    <xf numFmtId="0" fontId="3" fillId="6" borderId="86" xfId="0" applyNumberFormat="1" applyFont="1" applyFill="1" applyBorder="1" applyAlignment="1">
      <alignment horizontal="center"/>
    </xf>
    <xf numFmtId="1" fontId="3" fillId="6" borderId="93" xfId="0" applyNumberFormat="1" applyFont="1" applyFill="1" applyBorder="1" applyAlignment="1">
      <alignment horizontal="center"/>
    </xf>
    <xf numFmtId="0" fontId="4" fillId="6" borderId="30" xfId="0" applyFont="1" applyFill="1" applyBorder="1" applyAlignment="1">
      <alignment horizontal="right" vertical="top" wrapText="1"/>
    </xf>
    <xf numFmtId="0" fontId="3" fillId="6" borderId="31" xfId="0" applyNumberFormat="1" applyFont="1" applyFill="1" applyBorder="1" applyAlignment="1">
      <alignment horizontal="center"/>
    </xf>
    <xf numFmtId="0" fontId="4" fillId="6" borderId="31" xfId="0" applyNumberFormat="1" applyFont="1" applyFill="1" applyBorder="1" applyAlignment="1">
      <alignment horizontal="center"/>
    </xf>
    <xf numFmtId="1" fontId="4" fillId="6" borderId="32" xfId="0" applyNumberFormat="1" applyFont="1" applyFill="1" applyBorder="1" applyAlignment="1">
      <alignment horizontal="center"/>
    </xf>
    <xf numFmtId="0" fontId="4" fillId="6" borderId="31" xfId="0" applyFont="1" applyFill="1" applyBorder="1" applyAlignment="1">
      <alignment horizontal="center" vertical="top" wrapText="1"/>
    </xf>
    <xf numFmtId="0" fontId="4" fillId="6" borderId="32" xfId="0" applyFont="1" applyFill="1" applyBorder="1" applyAlignment="1">
      <alignment horizontal="center" vertical="top" wrapText="1"/>
    </xf>
    <xf numFmtId="0" fontId="4" fillId="6" borderId="33" xfId="0" applyFont="1" applyFill="1" applyBorder="1" applyAlignment="1">
      <alignment horizontal="right" vertical="top" wrapText="1"/>
    </xf>
    <xf numFmtId="0" fontId="4" fillId="6" borderId="34" xfId="0" applyFont="1" applyFill="1" applyBorder="1" applyAlignment="1">
      <alignment horizontal="center" vertical="top" wrapText="1"/>
    </xf>
    <xf numFmtId="0" fontId="4" fillId="6" borderId="35" xfId="0" applyFont="1" applyFill="1" applyBorder="1" applyAlignment="1">
      <alignment horizontal="center" vertical="top" wrapText="1"/>
    </xf>
    <xf numFmtId="1" fontId="3" fillId="6" borderId="53" xfId="0" applyNumberFormat="1" applyFont="1" applyFill="1" applyBorder="1" applyAlignment="1">
      <alignment horizontal="center"/>
    </xf>
    <xf numFmtId="41" fontId="3" fillId="6" borderId="53" xfId="1" applyFont="1" applyFill="1" applyBorder="1" applyAlignment="1">
      <alignment horizontal="center"/>
    </xf>
    <xf numFmtId="1" fontId="5" fillId="6" borderId="45" xfId="0" applyNumberFormat="1" applyFont="1" applyFill="1" applyBorder="1" applyAlignment="1">
      <alignment horizontal="center" vertical="top"/>
    </xf>
    <xf numFmtId="41" fontId="5" fillId="6" borderId="45" xfId="1" applyFont="1" applyFill="1" applyBorder="1" applyAlignment="1">
      <alignment horizontal="center" vertical="top"/>
    </xf>
    <xf numFmtId="1" fontId="5" fillId="6" borderId="46" xfId="0" applyNumberFormat="1" applyFont="1" applyFill="1" applyBorder="1" applyAlignment="1">
      <alignment horizontal="center" vertical="top"/>
    </xf>
    <xf numFmtId="0" fontId="5" fillId="6" borderId="45" xfId="0" applyNumberFormat="1" applyFont="1" applyFill="1" applyBorder="1" applyAlignment="1">
      <alignment horizontal="center" vertical="top"/>
    </xf>
    <xf numFmtId="0" fontId="5" fillId="6" borderId="46" xfId="0" applyNumberFormat="1" applyFont="1" applyFill="1" applyBorder="1" applyAlignment="1">
      <alignment horizontal="center" vertical="top"/>
    </xf>
    <xf numFmtId="0" fontId="4" fillId="6" borderId="45" xfId="0" applyNumberFormat="1" applyFont="1" applyFill="1" applyBorder="1" applyAlignment="1">
      <alignment horizontal="center" vertical="top"/>
    </xf>
    <xf numFmtId="41" fontId="4" fillId="6" borderId="45" xfId="1" applyFont="1" applyFill="1" applyBorder="1" applyAlignment="1">
      <alignment horizontal="center" vertical="top"/>
    </xf>
    <xf numFmtId="0" fontId="4" fillId="6" borderId="46" xfId="0" applyNumberFormat="1" applyFont="1" applyFill="1" applyBorder="1" applyAlignment="1">
      <alignment horizontal="center" vertical="top"/>
    </xf>
    <xf numFmtId="0" fontId="4" fillId="6" borderId="48" xfId="0" applyNumberFormat="1" applyFont="1" applyFill="1" applyBorder="1" applyAlignment="1">
      <alignment horizontal="center" vertical="top"/>
    </xf>
    <xf numFmtId="41" fontId="4" fillId="6" borderId="48" xfId="1" applyFont="1" applyFill="1" applyBorder="1" applyAlignment="1">
      <alignment horizontal="center" vertical="top"/>
    </xf>
    <xf numFmtId="0" fontId="4" fillId="6" borderId="49" xfId="0" applyNumberFormat="1" applyFont="1" applyFill="1" applyBorder="1" applyAlignment="1">
      <alignment horizontal="center" vertical="top"/>
    </xf>
    <xf numFmtId="0" fontId="5" fillId="5" borderId="62" xfId="0" quotePrefix="1" applyFont="1" applyFill="1" applyBorder="1" applyAlignment="1">
      <alignment horizontal="center" vertical="center" wrapText="1"/>
    </xf>
    <xf numFmtId="0" fontId="17" fillId="5" borderId="101" xfId="0" quotePrefix="1" applyFont="1" applyFill="1" applyBorder="1" applyAlignment="1">
      <alignment horizontal="center" vertical="top"/>
    </xf>
    <xf numFmtId="0" fontId="11" fillId="5" borderId="102" xfId="0" quotePrefix="1" applyFont="1" applyFill="1" applyBorder="1" applyAlignment="1">
      <alignment horizontal="center" vertical="top"/>
    </xf>
    <xf numFmtId="0" fontId="11" fillId="5" borderId="103" xfId="0" quotePrefix="1" applyFont="1" applyFill="1" applyBorder="1" applyAlignment="1">
      <alignment horizontal="center" vertical="top"/>
    </xf>
    <xf numFmtId="0" fontId="11" fillId="6" borderId="64" xfId="0" applyFont="1" applyFill="1" applyBorder="1" applyAlignment="1">
      <alignment horizontal="center" vertical="center"/>
    </xf>
    <xf numFmtId="0" fontId="11" fillId="6" borderId="65" xfId="0" applyFont="1" applyFill="1" applyBorder="1" applyAlignment="1">
      <alignment horizontal="center" vertical="center"/>
    </xf>
    <xf numFmtId="0" fontId="11" fillId="6" borderId="66" xfId="0" applyFont="1" applyFill="1" applyBorder="1" applyAlignment="1">
      <alignment horizontal="center" vertical="center"/>
    </xf>
    <xf numFmtId="0" fontId="9" fillId="5" borderId="63" xfId="0" quotePrefix="1" applyFont="1" applyFill="1" applyBorder="1" applyAlignment="1">
      <alignment horizontal="center" vertical="center" wrapText="1"/>
    </xf>
    <xf numFmtId="0" fontId="10" fillId="6" borderId="59" xfId="0" applyNumberFormat="1" applyFont="1" applyFill="1" applyBorder="1" applyAlignment="1">
      <alignment horizontal="center"/>
    </xf>
    <xf numFmtId="0" fontId="10" fillId="6" borderId="145" xfId="0" applyNumberFormat="1" applyFont="1" applyFill="1" applyBorder="1" applyAlignment="1">
      <alignment horizontal="center"/>
    </xf>
    <xf numFmtId="1" fontId="10" fillId="6" borderId="53" xfId="0" applyNumberFormat="1" applyFont="1" applyFill="1" applyBorder="1" applyAlignment="1">
      <alignment horizontal="center"/>
    </xf>
    <xf numFmtId="1" fontId="10" fillId="6" borderId="54" xfId="0" applyNumberFormat="1" applyFont="1" applyFill="1" applyBorder="1" applyAlignment="1">
      <alignment horizontal="center"/>
    </xf>
    <xf numFmtId="0" fontId="8" fillId="6" borderId="53" xfId="0" applyNumberFormat="1" applyFont="1" applyFill="1" applyBorder="1" applyAlignment="1">
      <alignment horizontal="center"/>
    </xf>
    <xf numFmtId="1" fontId="8" fillId="6" borderId="45" xfId="0" applyNumberFormat="1" applyFont="1" applyFill="1" applyBorder="1" applyAlignment="1">
      <alignment horizontal="center"/>
    </xf>
    <xf numFmtId="1" fontId="8" fillId="6" borderId="46" xfId="0" applyNumberFormat="1" applyFont="1" applyFill="1" applyBorder="1" applyAlignment="1">
      <alignment horizontal="center"/>
    </xf>
    <xf numFmtId="0" fontId="9" fillId="6" borderId="45" xfId="0" applyNumberFormat="1" applyFont="1" applyFill="1" applyBorder="1" applyAlignment="1">
      <alignment horizontal="center" vertical="top"/>
    </xf>
    <xf numFmtId="0" fontId="9" fillId="6" borderId="46" xfId="0" applyNumberFormat="1" applyFont="1" applyFill="1" applyBorder="1" applyAlignment="1">
      <alignment horizontal="center" vertical="top"/>
    </xf>
    <xf numFmtId="0" fontId="8" fillId="6" borderId="45" xfId="0" applyNumberFormat="1" applyFont="1" applyFill="1" applyBorder="1" applyAlignment="1">
      <alignment horizontal="center" vertical="top"/>
    </xf>
    <xf numFmtId="0" fontId="8" fillId="6" borderId="46" xfId="0" applyNumberFormat="1" applyFont="1" applyFill="1" applyBorder="1" applyAlignment="1">
      <alignment horizontal="center" vertical="top"/>
    </xf>
    <xf numFmtId="0" fontId="8" fillId="6" borderId="48" xfId="0" applyNumberFormat="1" applyFont="1" applyFill="1" applyBorder="1" applyAlignment="1">
      <alignment horizontal="center" vertical="top"/>
    </xf>
    <xf numFmtId="0" fontId="8" fillId="6" borderId="49" xfId="0" applyNumberFormat="1" applyFont="1" applyFill="1" applyBorder="1" applyAlignment="1">
      <alignment horizontal="center" vertical="top"/>
    </xf>
    <xf numFmtId="1" fontId="24" fillId="6" borderId="45" xfId="0" applyNumberFormat="1" applyFont="1" applyFill="1" applyBorder="1" applyAlignment="1">
      <alignment horizontal="center"/>
    </xf>
    <xf numFmtId="1" fontId="24" fillId="6" borderId="46" xfId="0" applyNumberFormat="1" applyFont="1" applyFill="1" applyBorder="1" applyAlignment="1">
      <alignment horizontal="center"/>
    </xf>
    <xf numFmtId="1" fontId="24" fillId="6" borderId="48" xfId="0" applyNumberFormat="1" applyFont="1" applyFill="1" applyBorder="1" applyAlignment="1">
      <alignment horizontal="center"/>
    </xf>
    <xf numFmtId="1" fontId="24" fillId="6" borderId="49" xfId="0" applyNumberFormat="1" applyFont="1" applyFill="1" applyBorder="1" applyAlignment="1">
      <alignment horizontal="center"/>
    </xf>
    <xf numFmtId="0" fontId="8" fillId="10" borderId="61" xfId="0" quotePrefix="1" applyFont="1" applyFill="1" applyBorder="1" applyAlignment="1">
      <alignment horizontal="center" vertical="top"/>
    </xf>
    <xf numFmtId="0" fontId="9" fillId="10" borderId="62" xfId="0" quotePrefix="1" applyFont="1" applyFill="1" applyBorder="1" applyAlignment="1">
      <alignment horizontal="center" vertical="center" wrapText="1"/>
    </xf>
    <xf numFmtId="0" fontId="9" fillId="10" borderId="62" xfId="0" quotePrefix="1" applyFont="1" applyFill="1" applyBorder="1" applyAlignment="1">
      <alignment horizontal="center" vertical="top"/>
    </xf>
    <xf numFmtId="0" fontId="9" fillId="10" borderId="63" xfId="0" quotePrefix="1" applyFont="1" applyFill="1" applyBorder="1" applyAlignment="1">
      <alignment horizontal="center" vertical="top"/>
    </xf>
    <xf numFmtId="1" fontId="0" fillId="6" borderId="53" xfId="0" applyNumberFormat="1" applyFill="1" applyBorder="1" applyAlignment="1">
      <alignment horizontal="center"/>
    </xf>
    <xf numFmtId="1" fontId="0" fillId="6" borderId="54" xfId="0" applyNumberFormat="1" applyFill="1" applyBorder="1" applyAlignment="1">
      <alignment horizontal="center"/>
    </xf>
    <xf numFmtId="0" fontId="24" fillId="6" borderId="45" xfId="0" applyNumberFormat="1" applyFont="1" applyFill="1" applyBorder="1" applyAlignment="1">
      <alignment horizontal="center"/>
    </xf>
    <xf numFmtId="0" fontId="24" fillId="6" borderId="46" xfId="0" applyNumberFormat="1" applyFont="1" applyFill="1" applyBorder="1" applyAlignment="1">
      <alignment horizontal="center"/>
    </xf>
    <xf numFmtId="0" fontId="24" fillId="6" borderId="48" xfId="0" applyNumberFormat="1" applyFont="1" applyFill="1" applyBorder="1" applyAlignment="1">
      <alignment horizontal="center"/>
    </xf>
    <xf numFmtId="0" fontId="24" fillId="6" borderId="49" xfId="0" applyNumberFormat="1" applyFont="1" applyFill="1" applyBorder="1" applyAlignment="1">
      <alignment horizontal="center"/>
    </xf>
    <xf numFmtId="1" fontId="8" fillId="6" borderId="53" xfId="0" applyNumberFormat="1" applyFont="1" applyFill="1" applyBorder="1" applyAlignment="1">
      <alignment horizontal="center"/>
    </xf>
    <xf numFmtId="165" fontId="8" fillId="6" borderId="54" xfId="0" applyNumberFormat="1" applyFont="1" applyFill="1" applyBorder="1" applyAlignment="1">
      <alignment horizontal="center"/>
    </xf>
    <xf numFmtId="165" fontId="24" fillId="6" borderId="46" xfId="0" applyNumberFormat="1" applyFont="1" applyFill="1" applyBorder="1" applyAlignment="1">
      <alignment horizontal="center"/>
    </xf>
    <xf numFmtId="165" fontId="24" fillId="6" borderId="49" xfId="0" applyNumberFormat="1" applyFont="1" applyFill="1" applyBorder="1" applyAlignment="1">
      <alignment horizontal="center"/>
    </xf>
    <xf numFmtId="0" fontId="24" fillId="6" borderId="53" xfId="0" applyNumberFormat="1" applyFont="1" applyFill="1" applyBorder="1" applyAlignment="1">
      <alignment horizontal="center"/>
    </xf>
    <xf numFmtId="1" fontId="24" fillId="6" borderId="53" xfId="0" applyNumberFormat="1" applyFont="1" applyFill="1" applyBorder="1" applyAlignment="1">
      <alignment horizontal="center"/>
    </xf>
    <xf numFmtId="1" fontId="24" fillId="6" borderId="54" xfId="0" applyNumberFormat="1" applyFont="1" applyFill="1" applyBorder="1" applyAlignment="1">
      <alignment horizontal="center"/>
    </xf>
    <xf numFmtId="0" fontId="8" fillId="6" borderId="45" xfId="0" applyNumberFormat="1" applyFont="1" applyFill="1" applyBorder="1" applyAlignment="1">
      <alignment horizontal="center" vertical="center"/>
    </xf>
    <xf numFmtId="1" fontId="8" fillId="6" borderId="45" xfId="0" applyNumberFormat="1" applyFont="1" applyFill="1" applyBorder="1" applyAlignment="1">
      <alignment horizontal="center" vertical="center"/>
    </xf>
    <xf numFmtId="1" fontId="8" fillId="6" borderId="46" xfId="0" applyNumberFormat="1" applyFont="1" applyFill="1" applyBorder="1" applyAlignment="1">
      <alignment horizontal="center" vertical="center"/>
    </xf>
    <xf numFmtId="0" fontId="8" fillId="6" borderId="46" xfId="0" applyNumberFormat="1" applyFont="1" applyFill="1" applyBorder="1" applyAlignment="1">
      <alignment horizontal="center" vertical="center"/>
    </xf>
    <xf numFmtId="0" fontId="8" fillId="6" borderId="48" xfId="0" applyNumberFormat="1" applyFont="1" applyFill="1" applyBorder="1" applyAlignment="1">
      <alignment horizontal="center" vertical="center"/>
    </xf>
    <xf numFmtId="0" fontId="8" fillId="6" borderId="49" xfId="0" applyNumberFormat="1" applyFont="1" applyFill="1" applyBorder="1" applyAlignment="1">
      <alignment horizontal="center" vertical="center"/>
    </xf>
    <xf numFmtId="0" fontId="8" fillId="6" borderId="53" xfId="0" applyNumberFormat="1" applyFont="1" applyFill="1" applyBorder="1" applyAlignment="1">
      <alignment horizontal="center" vertical="center"/>
    </xf>
    <xf numFmtId="1" fontId="8" fillId="6" borderId="53" xfId="0" applyNumberFormat="1" applyFont="1" applyFill="1" applyBorder="1" applyAlignment="1">
      <alignment horizontal="center" vertical="center"/>
    </xf>
    <xf numFmtId="1" fontId="8" fillId="6" borderId="54" xfId="0" applyNumberFormat="1" applyFont="1" applyFill="1" applyBorder="1" applyAlignment="1">
      <alignment horizontal="center" vertical="center"/>
    </xf>
    <xf numFmtId="1" fontId="8" fillId="6" borderId="54" xfId="0" applyNumberFormat="1" applyFont="1" applyFill="1" applyBorder="1" applyAlignment="1">
      <alignment horizontal="center"/>
    </xf>
    <xf numFmtId="0" fontId="8" fillId="6" borderId="45" xfId="0" applyNumberFormat="1" applyFont="1" applyFill="1" applyBorder="1" applyAlignment="1">
      <alignment horizontal="center"/>
    </xf>
    <xf numFmtId="164" fontId="8" fillId="5" borderId="62" xfId="0" applyNumberFormat="1" applyFont="1" applyFill="1" applyBorder="1" applyAlignment="1">
      <alignment horizontal="center" vertical="center"/>
    </xf>
    <xf numFmtId="0" fontId="8" fillId="5" borderId="63" xfId="0" quotePrefix="1" applyFont="1" applyFill="1" applyBorder="1" applyAlignment="1">
      <alignment horizontal="center"/>
    </xf>
    <xf numFmtId="0" fontId="25" fillId="6" borderId="53" xfId="0" applyNumberFormat="1" applyFont="1" applyFill="1" applyBorder="1" applyAlignment="1">
      <alignment horizontal="center" vertical="center"/>
    </xf>
    <xf numFmtId="0" fontId="8" fillId="5" borderId="62" xfId="0" quotePrefix="1" applyFont="1" applyFill="1" applyBorder="1" applyAlignment="1">
      <alignment horizontal="center"/>
    </xf>
    <xf numFmtId="0" fontId="11" fillId="6" borderId="62" xfId="0" applyFont="1" applyFill="1" applyBorder="1" applyAlignment="1">
      <alignment horizontal="center"/>
    </xf>
    <xf numFmtId="0" fontId="11" fillId="6" borderId="63" xfId="0" applyFont="1" applyFill="1" applyBorder="1" applyAlignment="1">
      <alignment horizontal="center"/>
    </xf>
    <xf numFmtId="0" fontId="9" fillId="5" borderId="62" xfId="0" quotePrefix="1" applyFont="1" applyFill="1" applyBorder="1" applyAlignment="1">
      <alignment horizontal="center"/>
    </xf>
    <xf numFmtId="0" fontId="9" fillId="5" borderId="63" xfId="0" quotePrefix="1" applyFont="1" applyFill="1" applyBorder="1" applyAlignment="1">
      <alignment horizontal="center"/>
    </xf>
    <xf numFmtId="0" fontId="14" fillId="6" borderId="30" xfId="0" applyFont="1" applyFill="1" applyBorder="1" applyAlignment="1">
      <alignment horizontal="right" vertical="top" wrapText="1"/>
    </xf>
    <xf numFmtId="3" fontId="14" fillId="6" borderId="31" xfId="0" applyNumberFormat="1" applyFont="1" applyFill="1" applyBorder="1" applyAlignment="1">
      <alignment horizontal="center" vertical="top" wrapText="1"/>
    </xf>
    <xf numFmtId="0" fontId="14" fillId="6" borderId="31" xfId="0" applyFont="1" applyFill="1" applyBorder="1" applyAlignment="1">
      <alignment horizontal="center" vertical="top" wrapText="1"/>
    </xf>
    <xf numFmtId="3" fontId="14" fillId="6" borderId="32" xfId="0" applyNumberFormat="1" applyFont="1" applyFill="1" applyBorder="1" applyAlignment="1">
      <alignment horizontal="center" vertical="top" wrapText="1"/>
    </xf>
    <xf numFmtId="0" fontId="14" fillId="6" borderId="32" xfId="0" applyFont="1" applyFill="1" applyBorder="1" applyAlignment="1">
      <alignment horizontal="center" vertical="top" wrapText="1"/>
    </xf>
    <xf numFmtId="0" fontId="14" fillId="6" borderId="33" xfId="0" applyFont="1" applyFill="1" applyBorder="1" applyAlignment="1">
      <alignment horizontal="right" vertical="top" wrapText="1"/>
    </xf>
    <xf numFmtId="3" fontId="14" fillId="6" borderId="34" xfId="0" applyNumberFormat="1" applyFont="1" applyFill="1" applyBorder="1" applyAlignment="1">
      <alignment horizontal="center" vertical="top" wrapText="1"/>
    </xf>
    <xf numFmtId="0" fontId="14" fillId="6" borderId="34" xfId="0" applyFont="1" applyFill="1" applyBorder="1" applyAlignment="1">
      <alignment horizontal="center" vertical="top" wrapText="1"/>
    </xf>
    <xf numFmtId="0" fontId="14" fillId="6" borderId="35" xfId="0" applyFont="1" applyFill="1" applyBorder="1" applyAlignment="1">
      <alignment horizontal="center" vertical="top" wrapText="1"/>
    </xf>
    <xf numFmtId="0" fontId="29" fillId="5" borderId="151" xfId="0" quotePrefix="1" applyFont="1" applyFill="1" applyBorder="1" applyAlignment="1">
      <alignment horizontal="center" vertical="top" wrapText="1"/>
    </xf>
    <xf numFmtId="0" fontId="29" fillId="5" borderId="152" xfId="0" quotePrefix="1" applyFont="1" applyFill="1" applyBorder="1" applyAlignment="1">
      <alignment horizontal="center" vertical="top" wrapText="1"/>
    </xf>
    <xf numFmtId="0" fontId="29" fillId="5" borderId="153" xfId="0" quotePrefix="1" applyFont="1" applyFill="1" applyBorder="1" applyAlignment="1">
      <alignment horizontal="center" vertical="top" wrapText="1"/>
    </xf>
    <xf numFmtId="0" fontId="8" fillId="0" borderId="57" xfId="0" applyNumberFormat="1" applyFont="1" applyBorder="1" applyAlignment="1">
      <alignment horizontal="center" vertical="center"/>
    </xf>
    <xf numFmtId="0" fontId="11" fillId="6" borderId="62" xfId="0" applyFont="1" applyFill="1" applyBorder="1" applyAlignment="1">
      <alignment horizontal="center"/>
    </xf>
    <xf numFmtId="0" fontId="11" fillId="6" borderId="132" xfId="0" applyFont="1" applyFill="1" applyBorder="1" applyAlignment="1">
      <alignment horizont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146" xfId="0" applyNumberFormat="1" applyFont="1" applyBorder="1" applyAlignment="1">
      <alignment horizontal="center" vertical="center"/>
    </xf>
    <xf numFmtId="0" fontId="8" fillId="0" borderId="105" xfId="0" applyNumberFormat="1" applyFont="1" applyBorder="1" applyAlignment="1">
      <alignment horizontal="center" vertical="center"/>
    </xf>
    <xf numFmtId="0" fontId="8" fillId="0" borderId="107" xfId="0" applyNumberFormat="1" applyFont="1" applyBorder="1" applyAlignment="1">
      <alignment horizontal="center" vertical="center"/>
    </xf>
    <xf numFmtId="0" fontId="10" fillId="6" borderId="146" xfId="0" applyNumberFormat="1" applyFont="1" applyFill="1" applyBorder="1" applyAlignment="1">
      <alignment horizontal="center" vertical="center"/>
    </xf>
    <xf numFmtId="0" fontId="8" fillId="6" borderId="105" xfId="0" applyNumberFormat="1" applyFont="1" applyFill="1" applyBorder="1" applyAlignment="1">
      <alignment horizontal="center" vertical="center"/>
    </xf>
    <xf numFmtId="0" fontId="8" fillId="6" borderId="169" xfId="0" applyNumberFormat="1" applyFont="1" applyFill="1" applyBorder="1" applyAlignment="1">
      <alignment horizontal="center" vertical="center"/>
    </xf>
    <xf numFmtId="0" fontId="11" fillId="6" borderId="171" xfId="0" applyFont="1" applyFill="1" applyBorder="1" applyAlignment="1">
      <alignment horizontal="center"/>
    </xf>
    <xf numFmtId="164" fontId="8" fillId="5" borderId="171" xfId="0" applyNumberFormat="1" applyFont="1" applyFill="1" applyBorder="1" applyAlignment="1">
      <alignment horizontal="center" vertical="center"/>
    </xf>
    <xf numFmtId="0" fontId="8" fillId="0" borderId="136" xfId="0" applyNumberFormat="1" applyFont="1" applyBorder="1" applyAlignment="1">
      <alignment horizontal="center" vertical="center"/>
    </xf>
    <xf numFmtId="0" fontId="8" fillId="0" borderId="138" xfId="0" applyNumberFormat="1" applyFont="1" applyBorder="1" applyAlignment="1">
      <alignment horizontal="center" vertical="center"/>
    </xf>
    <xf numFmtId="0" fontId="8" fillId="0" borderId="140" xfId="0" applyNumberFormat="1" applyFont="1" applyBorder="1" applyAlignment="1">
      <alignment horizontal="center" vertical="center"/>
    </xf>
    <xf numFmtId="0" fontId="10" fillId="6" borderId="136" xfId="0" applyNumberFormat="1" applyFont="1" applyFill="1" applyBorder="1" applyAlignment="1">
      <alignment horizontal="center" vertical="center"/>
    </xf>
    <xf numFmtId="0" fontId="8" fillId="6" borderId="138" xfId="0" applyNumberFormat="1" applyFont="1" applyFill="1" applyBorder="1" applyAlignment="1">
      <alignment horizontal="center" vertical="center"/>
    </xf>
    <xf numFmtId="0" fontId="8" fillId="6" borderId="172" xfId="0" applyNumberFormat="1" applyFont="1" applyFill="1" applyBorder="1" applyAlignment="1">
      <alignment horizontal="center" vertical="center"/>
    </xf>
    <xf numFmtId="0" fontId="11" fillId="6" borderId="62" xfId="0" applyFont="1" applyFill="1" applyBorder="1" applyAlignment="1">
      <alignment horizontal="center"/>
    </xf>
    <xf numFmtId="0" fontId="24" fillId="0" borderId="105" xfId="0" applyNumberFormat="1" applyFont="1" applyBorder="1" applyAlignment="1">
      <alignment horizontal="center" vertical="center"/>
    </xf>
    <xf numFmtId="0" fontId="24" fillId="0" borderId="107" xfId="0" applyNumberFormat="1" applyFont="1" applyBorder="1" applyAlignment="1">
      <alignment horizontal="center" vertical="center"/>
    </xf>
    <xf numFmtId="0" fontId="24" fillId="6" borderId="146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top" wrapText="1"/>
    </xf>
    <xf numFmtId="0" fontId="4" fillId="5" borderId="62" xfId="0" quotePrefix="1" applyFont="1" applyFill="1" applyBorder="1" applyAlignment="1">
      <alignment horizontal="center" vertical="top" wrapText="1"/>
    </xf>
    <xf numFmtId="0" fontId="9" fillId="0" borderId="44" xfId="0" applyFont="1" applyBorder="1" applyAlignment="1">
      <alignment horizontal="center" vertical="top"/>
    </xf>
    <xf numFmtId="0" fontId="11" fillId="0" borderId="0" xfId="0" applyFont="1" applyAlignment="1">
      <alignment horizontal="center"/>
    </xf>
    <xf numFmtId="0" fontId="9" fillId="0" borderId="44" xfId="0" applyFont="1" applyBorder="1" applyAlignment="1">
      <alignment vertical="top"/>
    </xf>
    <xf numFmtId="0" fontId="11" fillId="6" borderId="62" xfId="0" applyFont="1" applyFill="1" applyBorder="1" applyAlignment="1">
      <alignment horizontal="center"/>
    </xf>
    <xf numFmtId="0" fontId="8" fillId="0" borderId="54" xfId="0" applyFont="1" applyBorder="1" applyAlignment="1"/>
    <xf numFmtId="0" fontId="8" fillId="0" borderId="44" xfId="0" applyFont="1" applyBorder="1" applyAlignment="1">
      <alignment horizontal="center" vertical="top"/>
    </xf>
    <xf numFmtId="0" fontId="8" fillId="0" borderId="45" xfId="0" applyFont="1" applyBorder="1" applyAlignment="1">
      <alignment vertical="top" wrapText="1"/>
    </xf>
    <xf numFmtId="0" fontId="8" fillId="0" borderId="174" xfId="0" applyFont="1" applyBorder="1" applyAlignment="1">
      <alignment vertical="top"/>
    </xf>
    <xf numFmtId="0" fontId="8" fillId="0" borderId="175" xfId="0" applyFont="1" applyBorder="1" applyAlignment="1">
      <alignment vertical="top"/>
    </xf>
    <xf numFmtId="41" fontId="8" fillId="0" borderId="175" xfId="1" applyFont="1" applyBorder="1" applyAlignment="1">
      <alignment horizontal="center" vertical="top"/>
    </xf>
    <xf numFmtId="0" fontId="8" fillId="0" borderId="176" xfId="0" applyFont="1" applyBorder="1" applyAlignment="1">
      <alignment vertical="top"/>
    </xf>
    <xf numFmtId="41" fontId="10" fillId="7" borderId="76" xfId="1" applyFont="1" applyFill="1" applyBorder="1" applyAlignment="1">
      <alignment horizontal="center" vertical="top"/>
    </xf>
    <xf numFmtId="41" fontId="10" fillId="6" borderId="77" xfId="1" applyFont="1" applyFill="1" applyBorder="1" applyAlignment="1">
      <alignment vertical="top"/>
    </xf>
    <xf numFmtId="41" fontId="8" fillId="0" borderId="46" xfId="1" applyFont="1" applyBorder="1" applyAlignment="1">
      <alignment vertical="top"/>
    </xf>
    <xf numFmtId="2" fontId="8" fillId="0" borderId="177" xfId="0" applyNumberFormat="1" applyFont="1" applyBorder="1" applyAlignment="1">
      <alignment horizontal="center"/>
    </xf>
    <xf numFmtId="0" fontId="3" fillId="9" borderId="178" xfId="0" applyFont="1" applyFill="1" applyBorder="1" applyAlignment="1">
      <alignment horizontal="center" vertical="center" wrapText="1"/>
    </xf>
    <xf numFmtId="0" fontId="3" fillId="9" borderId="179" xfId="0" applyFont="1" applyFill="1" applyBorder="1" applyAlignment="1">
      <alignment horizontal="center" vertical="center" wrapText="1"/>
    </xf>
    <xf numFmtId="0" fontId="4" fillId="0" borderId="93" xfId="0" applyFont="1" applyBorder="1" applyAlignment="1">
      <alignment horizontal="right" vertical="top" wrapText="1"/>
    </xf>
    <xf numFmtId="43" fontId="4" fillId="0" borderId="31" xfId="0" applyNumberFormat="1" applyFont="1" applyBorder="1"/>
    <xf numFmtId="43" fontId="4" fillId="0" borderId="32" xfId="0" applyNumberFormat="1" applyFont="1" applyBorder="1"/>
    <xf numFmtId="43" fontId="4" fillId="0" borderId="34" xfId="0" applyNumberFormat="1" applyFont="1" applyBorder="1"/>
    <xf numFmtId="43" fontId="4" fillId="0" borderId="35" xfId="0" applyNumberFormat="1" applyFont="1" applyBorder="1"/>
    <xf numFmtId="0" fontId="5" fillId="5" borderId="180" xfId="0" quotePrefix="1" applyFont="1" applyFill="1" applyBorder="1" applyAlignment="1">
      <alignment horizontal="center" vertical="center" wrapText="1"/>
    </xf>
    <xf numFmtId="0" fontId="5" fillId="5" borderId="181" xfId="0" quotePrefix="1" applyFont="1" applyFill="1" applyBorder="1" applyAlignment="1">
      <alignment horizontal="center" vertical="center" wrapText="1"/>
    </xf>
    <xf numFmtId="0" fontId="5" fillId="5" borderId="182" xfId="0" quotePrefix="1" applyFont="1" applyFill="1" applyBorder="1" applyAlignment="1">
      <alignment horizontal="center" vertical="center" wrapText="1"/>
    </xf>
    <xf numFmtId="41" fontId="4" fillId="0" borderId="42" xfId="0" applyNumberFormat="1" applyFont="1" applyBorder="1" applyAlignment="1">
      <alignment horizontal="left" vertical="center"/>
    </xf>
    <xf numFmtId="41" fontId="4" fillId="0" borderId="43" xfId="0" applyNumberFormat="1" applyFont="1" applyBorder="1" applyAlignment="1">
      <alignment horizontal="left" vertical="center"/>
    </xf>
    <xf numFmtId="41" fontId="4" fillId="0" borderId="45" xfId="0" applyNumberFormat="1" applyFont="1" applyBorder="1"/>
    <xf numFmtId="41" fontId="4" fillId="0" borderId="46" xfId="0" applyNumberFormat="1" applyFont="1" applyBorder="1"/>
    <xf numFmtId="41" fontId="4" fillId="0" borderId="45" xfId="0" applyNumberFormat="1" applyFont="1" applyBorder="1" applyAlignment="1">
      <alignment horizontal="left" vertical="center"/>
    </xf>
    <xf numFmtId="41" fontId="4" fillId="0" borderId="46" xfId="0" applyNumberFormat="1" applyFont="1" applyBorder="1" applyAlignment="1">
      <alignment horizontal="left" vertical="center"/>
    </xf>
    <xf numFmtId="41" fontId="4" fillId="0" borderId="45" xfId="0" applyNumberFormat="1" applyFont="1" applyBorder="1" applyAlignment="1">
      <alignment horizontal="left" vertical="top"/>
    </xf>
    <xf numFmtId="41" fontId="4" fillId="0" borderId="46" xfId="0" applyNumberFormat="1" applyFont="1" applyBorder="1" applyAlignment="1">
      <alignment horizontal="left" vertical="top"/>
    </xf>
    <xf numFmtId="41" fontId="4" fillId="0" borderId="48" xfId="0" applyNumberFormat="1" applyFont="1" applyBorder="1"/>
    <xf numFmtId="41" fontId="4" fillId="0" borderId="49" xfId="0" applyNumberFormat="1" applyFont="1" applyBorder="1"/>
    <xf numFmtId="0" fontId="4" fillId="5" borderId="63" xfId="0" quotePrefix="1" applyFont="1" applyFill="1" applyBorder="1" applyAlignment="1">
      <alignment horizontal="center" vertical="top" wrapText="1"/>
    </xf>
    <xf numFmtId="1" fontId="4" fillId="0" borderId="43" xfId="0" applyNumberFormat="1" applyFont="1" applyBorder="1" applyAlignment="1">
      <alignment horizontal="center"/>
    </xf>
    <xf numFmtId="1" fontId="4" fillId="0" borderId="57" xfId="0" applyNumberFormat="1" applyFont="1" applyBorder="1" applyAlignment="1">
      <alignment horizontal="center"/>
    </xf>
    <xf numFmtId="0" fontId="8" fillId="0" borderId="57" xfId="0" applyNumberFormat="1" applyFont="1" applyBorder="1" applyAlignment="1">
      <alignment horizontal="center"/>
    </xf>
    <xf numFmtId="0" fontId="11" fillId="6" borderId="184" xfId="0" applyFont="1" applyFill="1" applyBorder="1" applyAlignment="1">
      <alignment horizontal="center"/>
    </xf>
    <xf numFmtId="0" fontId="8" fillId="5" borderId="184" xfId="0" quotePrefix="1" applyFont="1" applyFill="1" applyBorder="1" applyAlignment="1">
      <alignment horizontal="center"/>
    </xf>
    <xf numFmtId="0" fontId="8" fillId="0" borderId="167" xfId="0" applyNumberFormat="1" applyFont="1" applyBorder="1" applyAlignment="1">
      <alignment horizontal="center" vertical="center"/>
    </xf>
    <xf numFmtId="0" fontId="8" fillId="0" borderId="98" xfId="0" applyNumberFormat="1" applyFont="1" applyBorder="1" applyAlignment="1">
      <alignment horizontal="center" vertical="center"/>
    </xf>
    <xf numFmtId="0" fontId="8" fillId="0" borderId="185" xfId="0" applyNumberFormat="1" applyFont="1" applyFill="1" applyBorder="1" applyAlignment="1">
      <alignment horizontal="center" vertical="center"/>
    </xf>
    <xf numFmtId="0" fontId="10" fillId="6" borderId="167" xfId="0" applyNumberFormat="1" applyFont="1" applyFill="1" applyBorder="1" applyAlignment="1">
      <alignment horizontal="center" vertical="center"/>
    </xf>
    <xf numFmtId="0" fontId="8" fillId="6" borderId="98" xfId="0" applyNumberFormat="1" applyFont="1" applyFill="1" applyBorder="1" applyAlignment="1">
      <alignment horizontal="center" vertical="center"/>
    </xf>
    <xf numFmtId="0" fontId="8" fillId="6" borderId="100" xfId="0" applyNumberFormat="1" applyFont="1" applyFill="1" applyBorder="1" applyAlignment="1">
      <alignment horizontal="center" vertical="center"/>
    </xf>
    <xf numFmtId="0" fontId="11" fillId="6" borderId="187" xfId="0" applyFont="1" applyFill="1" applyBorder="1" applyAlignment="1">
      <alignment horizontal="center"/>
    </xf>
    <xf numFmtId="164" fontId="8" fillId="5" borderId="187" xfId="0" applyNumberFormat="1" applyFont="1" applyFill="1" applyBorder="1" applyAlignment="1">
      <alignment horizontal="center" vertical="center"/>
    </xf>
    <xf numFmtId="0" fontId="8" fillId="0" borderId="137" xfId="0" applyNumberFormat="1" applyFont="1" applyBorder="1" applyAlignment="1">
      <alignment horizontal="center" vertical="center"/>
    </xf>
    <xf numFmtId="0" fontId="8" fillId="0" borderId="139" xfId="0" applyNumberFormat="1" applyFont="1" applyBorder="1" applyAlignment="1">
      <alignment horizontal="center" vertical="center"/>
    </xf>
    <xf numFmtId="0" fontId="8" fillId="0" borderId="141" xfId="0" applyNumberFormat="1" applyFont="1" applyBorder="1" applyAlignment="1">
      <alignment horizontal="center" vertical="center"/>
    </xf>
    <xf numFmtId="0" fontId="10" fillId="6" borderId="137" xfId="0" applyNumberFormat="1" applyFont="1" applyFill="1" applyBorder="1" applyAlignment="1">
      <alignment horizontal="center" vertical="center"/>
    </xf>
    <xf numFmtId="0" fontId="8" fillId="6" borderId="139" xfId="0" applyNumberFormat="1" applyFont="1" applyFill="1" applyBorder="1" applyAlignment="1">
      <alignment horizontal="center" vertical="center"/>
    </xf>
    <xf numFmtId="0" fontId="8" fillId="6" borderId="188" xfId="0" applyNumberFormat="1" applyFont="1" applyFill="1" applyBorder="1" applyAlignment="1">
      <alignment horizontal="center" vertical="center"/>
    </xf>
    <xf numFmtId="0" fontId="9" fillId="7" borderId="152" xfId="0" applyFont="1" applyFill="1" applyBorder="1" applyAlignment="1">
      <alignment horizontal="center" vertical="center" wrapText="1"/>
    </xf>
    <xf numFmtId="0" fontId="9" fillId="7" borderId="153" xfId="0" applyFont="1" applyFill="1" applyBorder="1" applyAlignment="1">
      <alignment horizontal="center" vertical="center" wrapText="1"/>
    </xf>
    <xf numFmtId="0" fontId="9" fillId="5" borderId="151" xfId="0" quotePrefix="1" applyFont="1" applyFill="1" applyBorder="1" applyAlignment="1">
      <alignment horizontal="center" wrapText="1"/>
    </xf>
    <xf numFmtId="0" fontId="9" fillId="5" borderId="152" xfId="0" quotePrefix="1" applyFont="1" applyFill="1" applyBorder="1" applyAlignment="1">
      <alignment horizontal="center" wrapText="1"/>
    </xf>
    <xf numFmtId="0" fontId="9" fillId="0" borderId="161" xfId="0" applyFont="1" applyBorder="1" applyAlignment="1">
      <alignment wrapText="1"/>
    </xf>
    <xf numFmtId="0" fontId="9" fillId="0" borderId="30" xfId="0" applyFont="1" applyBorder="1" applyAlignment="1">
      <alignment wrapText="1"/>
    </xf>
    <xf numFmtId="0" fontId="9" fillId="0" borderId="89" xfId="0" applyFont="1" applyBorder="1" applyAlignment="1">
      <alignment wrapText="1"/>
    </xf>
    <xf numFmtId="0" fontId="9" fillId="6" borderId="36" xfId="0" applyFont="1" applyFill="1" applyBorder="1" applyAlignment="1">
      <alignment horizontal="right" wrapText="1"/>
    </xf>
    <xf numFmtId="0" fontId="9" fillId="6" borderId="158" xfId="0" applyFont="1" applyFill="1" applyBorder="1" applyAlignment="1">
      <alignment horizontal="right" wrapText="1"/>
    </xf>
    <xf numFmtId="0" fontId="9" fillId="6" borderId="159" xfId="0" applyFont="1" applyFill="1" applyBorder="1" applyAlignment="1">
      <alignment horizontal="center" wrapText="1"/>
    </xf>
    <xf numFmtId="0" fontId="9" fillId="6" borderId="160" xfId="0" applyFont="1" applyFill="1" applyBorder="1" applyAlignment="1">
      <alignment horizontal="center" wrapText="1"/>
    </xf>
    <xf numFmtId="1" fontId="3" fillId="11" borderId="53" xfId="0" applyNumberFormat="1" applyFont="1" applyFill="1" applyBorder="1" applyAlignment="1">
      <alignment horizontal="center"/>
    </xf>
    <xf numFmtId="1" fontId="3" fillId="11" borderId="54" xfId="0" applyNumberFormat="1" applyFont="1" applyFill="1" applyBorder="1" applyAlignment="1">
      <alignment horizontal="center"/>
    </xf>
    <xf numFmtId="1" fontId="3" fillId="11" borderId="72" xfId="0" applyNumberFormat="1" applyFont="1" applyFill="1" applyBorder="1" applyAlignment="1">
      <alignment horizontal="center"/>
    </xf>
    <xf numFmtId="1" fontId="3" fillId="11" borderId="73" xfId="0" applyNumberFormat="1" applyFont="1" applyFill="1" applyBorder="1" applyAlignment="1">
      <alignment horizontal="center"/>
    </xf>
    <xf numFmtId="1" fontId="2" fillId="11" borderId="53" xfId="0" applyNumberFormat="1" applyFont="1" applyFill="1" applyBorder="1" applyAlignment="1">
      <alignment horizontal="center"/>
    </xf>
    <xf numFmtId="1" fontId="10" fillId="11" borderId="42" xfId="0" applyNumberFormat="1" applyFont="1" applyFill="1" applyBorder="1" applyAlignment="1">
      <alignment horizontal="center" vertical="center"/>
    </xf>
    <xf numFmtId="1" fontId="8" fillId="11" borderId="45" xfId="0" applyNumberFormat="1" applyFont="1" applyFill="1" applyBorder="1" applyAlignment="1">
      <alignment horizontal="center" vertical="center"/>
    </xf>
    <xf numFmtId="1" fontId="10" fillId="11" borderId="43" xfId="0" applyNumberFormat="1" applyFont="1" applyFill="1" applyBorder="1" applyAlignment="1">
      <alignment horizontal="center" vertical="center"/>
    </xf>
    <xf numFmtId="1" fontId="33" fillId="11" borderId="42" xfId="0" applyNumberFormat="1" applyFont="1" applyFill="1" applyBorder="1" applyAlignment="1">
      <alignment horizontal="center" vertical="center"/>
    </xf>
    <xf numFmtId="1" fontId="33" fillId="11" borderId="43" xfId="0" applyNumberFormat="1" applyFont="1" applyFill="1" applyBorder="1" applyAlignment="1">
      <alignment horizontal="center" vertical="center"/>
    </xf>
    <xf numFmtId="1" fontId="10" fillId="11" borderId="53" xfId="0" applyNumberFormat="1" applyFont="1" applyFill="1" applyBorder="1" applyAlignment="1">
      <alignment horizontal="center" vertical="center"/>
    </xf>
    <xf numFmtId="1" fontId="10" fillId="11" borderId="54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 wrapText="1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9" borderId="87" xfId="0" applyFont="1" applyFill="1" applyBorder="1" applyAlignment="1">
      <alignment horizontal="center" vertical="center" wrapText="1"/>
    </xf>
    <xf numFmtId="0" fontId="3" fillId="9" borderId="89" xfId="0" applyFont="1" applyFill="1" applyBorder="1" applyAlignment="1">
      <alignment horizontal="center" vertical="center" wrapText="1"/>
    </xf>
    <xf numFmtId="0" fontId="3" fillId="9" borderId="88" xfId="0" applyFont="1" applyFill="1" applyBorder="1" applyAlignment="1">
      <alignment horizontal="center" vertical="center" wrapText="1"/>
    </xf>
    <xf numFmtId="0" fontId="3" fillId="9" borderId="90" xfId="0" applyFont="1" applyFill="1" applyBorder="1" applyAlignment="1">
      <alignment horizontal="center" vertical="center" wrapText="1"/>
    </xf>
    <xf numFmtId="0" fontId="3" fillId="9" borderId="115" xfId="0" applyFont="1" applyFill="1" applyBorder="1" applyAlignment="1">
      <alignment horizontal="center" vertical="center" wrapText="1"/>
    </xf>
    <xf numFmtId="0" fontId="3" fillId="9" borderId="116" xfId="0" applyFont="1" applyFill="1" applyBorder="1" applyAlignment="1">
      <alignment horizontal="center" vertical="center" wrapText="1"/>
    </xf>
    <xf numFmtId="0" fontId="3" fillId="9" borderId="117" xfId="0" applyFont="1" applyFill="1" applyBorder="1" applyAlignment="1">
      <alignment horizontal="center" vertical="center" wrapText="1"/>
    </xf>
    <xf numFmtId="0" fontId="3" fillId="9" borderId="118" xfId="0" applyFont="1" applyFill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4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3" fillId="9" borderId="120" xfId="0" applyFont="1" applyFill="1" applyBorder="1" applyAlignment="1">
      <alignment horizontal="center" vertical="center" wrapText="1"/>
    </xf>
    <xf numFmtId="0" fontId="3" fillId="9" borderId="74" xfId="0" applyFont="1" applyFill="1" applyBorder="1" applyAlignment="1">
      <alignment horizontal="center" vertical="center" wrapText="1"/>
    </xf>
    <xf numFmtId="0" fontId="3" fillId="9" borderId="124" xfId="0" applyFont="1" applyFill="1" applyBorder="1" applyAlignment="1">
      <alignment horizontal="center" vertical="center" wrapText="1"/>
    </xf>
    <xf numFmtId="0" fontId="3" fillId="9" borderId="121" xfId="0" applyFont="1" applyFill="1" applyBorder="1" applyAlignment="1">
      <alignment horizontal="center" vertical="center" wrapText="1"/>
    </xf>
    <xf numFmtId="0" fontId="3" fillId="9" borderId="75" xfId="0" applyFont="1" applyFill="1" applyBorder="1" applyAlignment="1">
      <alignment horizontal="center" vertical="center" wrapText="1"/>
    </xf>
    <xf numFmtId="0" fontId="3" fillId="9" borderId="125" xfId="0" applyFont="1" applyFill="1" applyBorder="1" applyAlignment="1">
      <alignment horizontal="center" vertical="center" wrapText="1"/>
    </xf>
    <xf numFmtId="0" fontId="4" fillId="6" borderId="97" xfId="0" applyFont="1" applyFill="1" applyBorder="1" applyAlignment="1">
      <alignment horizontal="right" vertical="top"/>
    </xf>
    <xf numFmtId="0" fontId="4" fillId="6" borderId="98" xfId="0" applyFont="1" applyFill="1" applyBorder="1" applyAlignment="1">
      <alignment horizontal="right" vertical="top"/>
    </xf>
    <xf numFmtId="0" fontId="4" fillId="6" borderId="99" xfId="0" applyFont="1" applyFill="1" applyBorder="1" applyAlignment="1">
      <alignment horizontal="right" vertical="top"/>
    </xf>
    <xf numFmtId="0" fontId="4" fillId="6" borderId="100" xfId="0" applyFont="1" applyFill="1" applyBorder="1" applyAlignment="1">
      <alignment horizontal="right" vertical="top"/>
    </xf>
    <xf numFmtId="0" fontId="4" fillId="5" borderId="61" xfId="0" quotePrefix="1" applyFont="1" applyFill="1" applyBorder="1" applyAlignment="1">
      <alignment horizontal="center" vertical="top" wrapText="1"/>
    </xf>
    <xf numFmtId="0" fontId="4" fillId="5" borderId="62" xfId="0" quotePrefix="1" applyFont="1" applyFill="1" applyBorder="1" applyAlignment="1">
      <alignment horizontal="center" vertical="top" wrapText="1"/>
    </xf>
    <xf numFmtId="0" fontId="3" fillId="6" borderId="41" xfId="0" applyFont="1" applyFill="1" applyBorder="1" applyAlignment="1">
      <alignment horizontal="right" vertical="top"/>
    </xf>
    <xf numFmtId="0" fontId="3" fillId="6" borderId="53" xfId="0" applyFont="1" applyFill="1" applyBorder="1" applyAlignment="1">
      <alignment horizontal="right" vertical="top"/>
    </xf>
    <xf numFmtId="0" fontId="6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5" fillId="6" borderId="97" xfId="0" applyFont="1" applyFill="1" applyBorder="1" applyAlignment="1">
      <alignment horizontal="right" vertical="top"/>
    </xf>
    <xf numFmtId="0" fontId="5" fillId="6" borderId="98" xfId="0" applyFont="1" applyFill="1" applyBorder="1" applyAlignment="1">
      <alignment horizontal="right" vertical="top"/>
    </xf>
    <xf numFmtId="0" fontId="19" fillId="6" borderId="64" xfId="0" applyFont="1" applyFill="1" applyBorder="1" applyAlignment="1">
      <alignment horizontal="center" vertical="center"/>
    </xf>
    <xf numFmtId="0" fontId="19" fillId="6" borderId="101" xfId="0" applyFont="1" applyFill="1" applyBorder="1" applyAlignment="1">
      <alignment horizontal="center" vertical="center"/>
    </xf>
    <xf numFmtId="0" fontId="19" fillId="6" borderId="129" xfId="0" applyFont="1" applyFill="1" applyBorder="1" applyAlignment="1">
      <alignment horizontal="center" vertical="center"/>
    </xf>
    <xf numFmtId="0" fontId="19" fillId="6" borderId="65" xfId="0" applyFont="1" applyFill="1" applyBorder="1" applyAlignment="1">
      <alignment horizontal="center" vertical="center"/>
    </xf>
    <xf numFmtId="0" fontId="19" fillId="6" borderId="102" xfId="0" applyFont="1" applyFill="1" applyBorder="1" applyAlignment="1">
      <alignment horizontal="center" vertical="center"/>
    </xf>
    <xf numFmtId="0" fontId="19" fillId="6" borderId="130" xfId="0" applyFont="1" applyFill="1" applyBorder="1" applyAlignment="1">
      <alignment horizontal="center" vertical="center"/>
    </xf>
    <xf numFmtId="0" fontId="19" fillId="6" borderId="65" xfId="0" applyFont="1" applyFill="1" applyBorder="1" applyAlignment="1">
      <alignment horizontal="center" vertical="center" wrapText="1"/>
    </xf>
    <xf numFmtId="0" fontId="19" fillId="6" borderId="102" xfId="0" applyFont="1" applyFill="1" applyBorder="1" applyAlignment="1">
      <alignment horizontal="center" vertical="center" wrapText="1"/>
    </xf>
    <xf numFmtId="0" fontId="19" fillId="6" borderId="130" xfId="0" applyFont="1" applyFill="1" applyBorder="1" applyAlignment="1">
      <alignment horizontal="center" vertical="center" wrapText="1"/>
    </xf>
    <xf numFmtId="0" fontId="19" fillId="6" borderId="66" xfId="0" applyFont="1" applyFill="1" applyBorder="1" applyAlignment="1">
      <alignment horizontal="center" vertical="center" wrapText="1"/>
    </xf>
    <xf numFmtId="0" fontId="19" fillId="6" borderId="103" xfId="0" applyFont="1" applyFill="1" applyBorder="1" applyAlignment="1">
      <alignment horizontal="center" vertical="center" wrapText="1"/>
    </xf>
    <xf numFmtId="0" fontId="19" fillId="6" borderId="13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9" fillId="0" borderId="44" xfId="0" applyFont="1" applyBorder="1" applyAlignment="1">
      <alignment horizontal="center" vertical="top"/>
    </xf>
    <xf numFmtId="0" fontId="11" fillId="0" borderId="0" xfId="0" applyFont="1" applyAlignment="1">
      <alignment horizontal="center"/>
    </xf>
    <xf numFmtId="0" fontId="11" fillId="6" borderId="64" xfId="0" applyFont="1" applyFill="1" applyBorder="1" applyAlignment="1">
      <alignment horizontal="center" vertical="center"/>
    </xf>
    <xf numFmtId="0" fontId="11" fillId="6" borderId="101" xfId="0" applyFont="1" applyFill="1" applyBorder="1" applyAlignment="1">
      <alignment horizontal="center" vertical="center"/>
    </xf>
    <xf numFmtId="0" fontId="11" fillId="6" borderId="65" xfId="0" applyFont="1" applyFill="1" applyBorder="1" applyAlignment="1">
      <alignment horizontal="center" vertical="center"/>
    </xf>
    <xf numFmtId="0" fontId="11" fillId="6" borderId="102" xfId="0" applyFont="1" applyFill="1" applyBorder="1" applyAlignment="1">
      <alignment horizontal="center" vertical="center"/>
    </xf>
    <xf numFmtId="0" fontId="11" fillId="6" borderId="66" xfId="0" applyFont="1" applyFill="1" applyBorder="1" applyAlignment="1">
      <alignment horizontal="center" vertical="center"/>
    </xf>
    <xf numFmtId="0" fontId="11" fillId="6" borderId="103" xfId="0" applyFont="1" applyFill="1" applyBorder="1" applyAlignment="1">
      <alignment horizontal="center" vertical="center"/>
    </xf>
    <xf numFmtId="0" fontId="9" fillId="0" borderId="44" xfId="0" applyFont="1" applyBorder="1" applyAlignment="1">
      <alignment vertical="top"/>
    </xf>
    <xf numFmtId="0" fontId="9" fillId="0" borderId="47" xfId="0" applyFont="1" applyBorder="1" applyAlignment="1">
      <alignment vertical="top"/>
    </xf>
    <xf numFmtId="0" fontId="9" fillId="0" borderId="0" xfId="0" applyFont="1" applyAlignment="1">
      <alignment horizontal="center"/>
    </xf>
    <xf numFmtId="0" fontId="9" fillId="0" borderId="41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6" borderId="58" xfId="0" applyFont="1" applyFill="1" applyBorder="1" applyAlignment="1">
      <alignment horizontal="center" vertical="center"/>
    </xf>
    <xf numFmtId="0" fontId="11" fillId="6" borderId="44" xfId="0" applyFont="1" applyFill="1" applyBorder="1" applyAlignment="1">
      <alignment horizontal="center" vertical="center"/>
    </xf>
    <xf numFmtId="0" fontId="11" fillId="6" borderId="55" xfId="0" applyFont="1" applyFill="1" applyBorder="1" applyAlignment="1">
      <alignment horizontal="center" vertical="center"/>
    </xf>
    <xf numFmtId="0" fontId="11" fillId="6" borderId="59" xfId="0" applyFont="1" applyFill="1" applyBorder="1" applyAlignment="1">
      <alignment horizontal="center" vertical="center"/>
    </xf>
    <xf numFmtId="0" fontId="11" fillId="6" borderId="45" xfId="0" applyFont="1" applyFill="1" applyBorder="1" applyAlignment="1">
      <alignment horizontal="center" vertical="center"/>
    </xf>
    <xf numFmtId="0" fontId="11" fillId="6" borderId="56" xfId="0" applyFont="1" applyFill="1" applyBorder="1" applyAlignment="1">
      <alignment horizontal="center" vertical="center"/>
    </xf>
    <xf numFmtId="0" fontId="11" fillId="6" borderId="59" xfId="0" applyFont="1" applyFill="1" applyBorder="1" applyAlignment="1">
      <alignment horizontal="center" vertical="center" wrapText="1"/>
    </xf>
    <xf numFmtId="0" fontId="11" fillId="6" borderId="45" xfId="0" applyFont="1" applyFill="1" applyBorder="1" applyAlignment="1">
      <alignment horizontal="center" vertical="center" wrapText="1"/>
    </xf>
    <xf numFmtId="0" fontId="11" fillId="6" borderId="56" xfId="0" applyFont="1" applyFill="1" applyBorder="1" applyAlignment="1">
      <alignment horizontal="center" vertical="center" wrapText="1"/>
    </xf>
    <xf numFmtId="0" fontId="11" fillId="6" borderId="60" xfId="0" applyFont="1" applyFill="1" applyBorder="1" applyAlignment="1">
      <alignment horizontal="center" vertical="center" wrapText="1"/>
    </xf>
    <xf numFmtId="0" fontId="11" fillId="6" borderId="46" xfId="0" applyFont="1" applyFill="1" applyBorder="1" applyAlignment="1">
      <alignment horizontal="center" vertical="center" wrapText="1"/>
    </xf>
    <xf numFmtId="0" fontId="11" fillId="6" borderId="57" xfId="0" applyFont="1" applyFill="1" applyBorder="1" applyAlignment="1">
      <alignment horizontal="center" vertical="center" wrapText="1"/>
    </xf>
    <xf numFmtId="0" fontId="8" fillId="6" borderId="97" xfId="0" applyFont="1" applyFill="1" applyBorder="1" applyAlignment="1">
      <alignment horizontal="right" vertical="top"/>
    </xf>
    <xf numFmtId="0" fontId="8" fillId="6" borderId="98" xfId="0" applyFont="1" applyFill="1" applyBorder="1" applyAlignment="1">
      <alignment horizontal="right" vertical="top"/>
    </xf>
    <xf numFmtId="0" fontId="8" fillId="6" borderId="99" xfId="0" applyFont="1" applyFill="1" applyBorder="1" applyAlignment="1">
      <alignment horizontal="right" vertical="top"/>
    </xf>
    <xf numFmtId="0" fontId="8" fillId="6" borderId="100" xfId="0" applyFont="1" applyFill="1" applyBorder="1" applyAlignment="1">
      <alignment horizontal="right" vertical="top"/>
    </xf>
    <xf numFmtId="0" fontId="10" fillId="6" borderId="52" xfId="0" applyFont="1" applyFill="1" applyBorder="1" applyAlignment="1">
      <alignment horizontal="right" vertical="top"/>
    </xf>
    <xf numFmtId="0" fontId="10" fillId="6" borderId="104" xfId="0" applyFont="1" applyFill="1" applyBorder="1" applyAlignment="1">
      <alignment horizontal="right" vertical="top"/>
    </xf>
    <xf numFmtId="0" fontId="12" fillId="0" borderId="0" xfId="0" applyFont="1" applyBorder="1" applyAlignment="1">
      <alignment vertical="top"/>
    </xf>
    <xf numFmtId="0" fontId="8" fillId="6" borderId="97" xfId="0" applyFont="1" applyFill="1" applyBorder="1" applyAlignment="1">
      <alignment horizontal="right"/>
    </xf>
    <xf numFmtId="0" fontId="8" fillId="6" borderId="98" xfId="0" applyFont="1" applyFill="1" applyBorder="1" applyAlignment="1">
      <alignment horizontal="right"/>
    </xf>
    <xf numFmtId="0" fontId="4" fillId="6" borderId="17" xfId="0" applyFont="1" applyFill="1" applyBorder="1" applyAlignment="1">
      <alignment horizontal="right"/>
    </xf>
    <xf numFmtId="0" fontId="4" fillId="6" borderId="164" xfId="0" applyFont="1" applyFill="1" applyBorder="1" applyAlignment="1">
      <alignment horizontal="right"/>
    </xf>
    <xf numFmtId="0" fontId="4" fillId="6" borderId="17" xfId="0" applyFont="1" applyFill="1" applyBorder="1" applyAlignment="1">
      <alignment horizontal="right" vertical="top"/>
    </xf>
    <xf numFmtId="0" fontId="4" fillId="6" borderId="164" xfId="0" applyFont="1" applyFill="1" applyBorder="1" applyAlignment="1">
      <alignment horizontal="right" vertical="top"/>
    </xf>
    <xf numFmtId="0" fontId="4" fillId="6" borderId="19" xfId="0" applyFont="1" applyFill="1" applyBorder="1" applyAlignment="1">
      <alignment horizontal="right" vertical="top"/>
    </xf>
    <xf numFmtId="0" fontId="4" fillId="6" borderId="133" xfId="0" applyFont="1" applyFill="1" applyBorder="1" applyAlignment="1">
      <alignment horizontal="right" vertical="top"/>
    </xf>
    <xf numFmtId="0" fontId="3" fillId="6" borderId="71" xfId="0" applyFont="1" applyFill="1" applyBorder="1" applyAlignment="1">
      <alignment horizontal="right" vertical="top"/>
    </xf>
    <xf numFmtId="0" fontId="3" fillId="6" borderId="72" xfId="0" applyFont="1" applyFill="1" applyBorder="1" applyAlignment="1">
      <alignment horizontal="right" vertical="top"/>
    </xf>
    <xf numFmtId="0" fontId="8" fillId="6" borderId="44" xfId="0" applyFont="1" applyFill="1" applyBorder="1" applyAlignment="1">
      <alignment horizontal="right"/>
    </xf>
    <xf numFmtId="0" fontId="8" fillId="6" borderId="45" xfId="0" applyFont="1" applyFill="1" applyBorder="1" applyAlignment="1">
      <alignment horizontal="right"/>
    </xf>
    <xf numFmtId="0" fontId="8" fillId="6" borderId="44" xfId="0" applyFont="1" applyFill="1" applyBorder="1" applyAlignment="1">
      <alignment horizontal="right" vertical="top"/>
    </xf>
    <xf numFmtId="0" fontId="8" fillId="6" borderId="45" xfId="0" applyFont="1" applyFill="1" applyBorder="1" applyAlignment="1">
      <alignment horizontal="right" vertical="top"/>
    </xf>
    <xf numFmtId="0" fontId="8" fillId="6" borderId="47" xfId="0" applyFont="1" applyFill="1" applyBorder="1" applyAlignment="1">
      <alignment horizontal="right" vertical="top"/>
    </xf>
    <xf numFmtId="0" fontId="8" fillId="6" borderId="48" xfId="0" applyFont="1" applyFill="1" applyBorder="1" applyAlignment="1">
      <alignment horizontal="right" vertical="top"/>
    </xf>
    <xf numFmtId="0" fontId="10" fillId="0" borderId="0" xfId="0" applyFont="1" applyAlignment="1">
      <alignment horizontal="center" vertical="center"/>
    </xf>
    <xf numFmtId="0" fontId="10" fillId="6" borderId="41" xfId="0" applyFont="1" applyFill="1" applyBorder="1" applyAlignment="1">
      <alignment horizontal="right" vertical="top"/>
    </xf>
    <xf numFmtId="0" fontId="10" fillId="6" borderId="42" xfId="0" applyFont="1" applyFill="1" applyBorder="1" applyAlignment="1">
      <alignment horizontal="right" vertical="top"/>
    </xf>
    <xf numFmtId="0" fontId="11" fillId="0" borderId="0" xfId="0" applyFont="1" applyBorder="1" applyAlignment="1">
      <alignment horizontal="center" vertical="top"/>
    </xf>
    <xf numFmtId="0" fontId="12" fillId="0" borderId="15" xfId="0" applyFont="1" applyBorder="1" applyAlignment="1">
      <alignment vertical="top"/>
    </xf>
    <xf numFmtId="0" fontId="11" fillId="3" borderId="20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6" borderId="146" xfId="0" applyFont="1" applyFill="1" applyBorder="1" applyAlignment="1">
      <alignment horizontal="right" vertical="top"/>
    </xf>
    <xf numFmtId="0" fontId="11" fillId="3" borderId="17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8" fillId="6" borderId="52" xfId="0" applyFont="1" applyFill="1" applyBorder="1" applyAlignment="1">
      <alignment horizontal="right" vertical="top"/>
    </xf>
    <xf numFmtId="0" fontId="8" fillId="6" borderId="53" xfId="0" applyFont="1" applyFill="1" applyBorder="1" applyAlignment="1">
      <alignment horizontal="right" vertical="top"/>
    </xf>
    <xf numFmtId="0" fontId="8" fillId="6" borderId="97" xfId="0" applyFont="1" applyFill="1" applyBorder="1" applyAlignment="1">
      <alignment horizontal="right" vertical="top" wrapText="1"/>
    </xf>
    <xf numFmtId="0" fontId="8" fillId="6" borderId="98" xfId="0" applyFont="1" applyFill="1" applyBorder="1" applyAlignment="1">
      <alignment horizontal="right" vertical="top" wrapText="1"/>
    </xf>
    <xf numFmtId="0" fontId="8" fillId="6" borderId="99" xfId="0" applyFont="1" applyFill="1" applyBorder="1" applyAlignment="1">
      <alignment horizontal="right" vertical="top" wrapText="1"/>
    </xf>
    <xf numFmtId="0" fontId="8" fillId="6" borderId="100" xfId="0" applyFont="1" applyFill="1" applyBorder="1" applyAlignment="1">
      <alignment horizontal="right" vertical="top" wrapText="1"/>
    </xf>
    <xf numFmtId="0" fontId="11" fillId="6" borderId="78" xfId="0" applyFont="1" applyFill="1" applyBorder="1" applyAlignment="1">
      <alignment horizontal="center" vertical="center"/>
    </xf>
    <xf numFmtId="0" fontId="11" fillId="6" borderId="61" xfId="0" applyFont="1" applyFill="1" applyBorder="1" applyAlignment="1">
      <alignment horizontal="center" vertical="center"/>
    </xf>
    <xf numFmtId="0" fontId="11" fillId="6" borderId="79" xfId="0" applyFont="1" applyFill="1" applyBorder="1" applyAlignment="1">
      <alignment horizontal="center" vertical="center"/>
    </xf>
    <xf numFmtId="0" fontId="11" fillId="6" borderId="62" xfId="0" applyFont="1" applyFill="1" applyBorder="1" applyAlignment="1">
      <alignment horizontal="center" vertical="center"/>
    </xf>
    <xf numFmtId="0" fontId="11" fillId="6" borderId="79" xfId="0" applyFont="1" applyFill="1" applyBorder="1" applyAlignment="1">
      <alignment horizontal="center" vertical="center" wrapText="1"/>
    </xf>
    <xf numFmtId="0" fontId="11" fillId="6" borderId="62" xfId="0" applyFont="1" applyFill="1" applyBorder="1" applyAlignment="1">
      <alignment horizontal="center" vertical="center" wrapText="1"/>
    </xf>
    <xf numFmtId="0" fontId="11" fillId="6" borderId="80" xfId="0" applyFont="1" applyFill="1" applyBorder="1" applyAlignment="1">
      <alignment horizontal="center" vertical="center" wrapText="1"/>
    </xf>
    <xf numFmtId="0" fontId="11" fillId="6" borderId="63" xfId="0" applyFont="1" applyFill="1" applyBorder="1" applyAlignment="1">
      <alignment horizontal="center" vertical="center" wrapText="1"/>
    </xf>
    <xf numFmtId="0" fontId="10" fillId="6" borderId="166" xfId="0" applyFont="1" applyFill="1" applyBorder="1" applyAlignment="1">
      <alignment horizontal="right" vertical="top"/>
    </xf>
    <xf numFmtId="0" fontId="10" fillId="6" borderId="167" xfId="0" applyFont="1" applyFill="1" applyBorder="1" applyAlignment="1">
      <alignment horizontal="right" vertical="top"/>
    </xf>
    <xf numFmtId="0" fontId="8" fillId="6" borderId="44" xfId="0" applyFont="1" applyFill="1" applyBorder="1" applyAlignment="1">
      <alignment vertical="top"/>
    </xf>
    <xf numFmtId="0" fontId="8" fillId="6" borderId="45" xfId="0" applyFont="1" applyFill="1" applyBorder="1" applyAlignment="1">
      <alignment vertical="top"/>
    </xf>
    <xf numFmtId="0" fontId="8" fillId="6" borderId="97" xfId="0" applyFont="1" applyFill="1" applyBorder="1" applyAlignment="1">
      <alignment vertical="top" wrapText="1"/>
    </xf>
    <xf numFmtId="0" fontId="8" fillId="6" borderId="98" xfId="0" applyFont="1" applyFill="1" applyBorder="1" applyAlignment="1">
      <alignment vertical="top" wrapText="1"/>
    </xf>
    <xf numFmtId="0" fontId="8" fillId="6" borderId="99" xfId="0" applyFont="1" applyFill="1" applyBorder="1" applyAlignment="1">
      <alignment vertical="top" wrapText="1"/>
    </xf>
    <xf numFmtId="0" fontId="8" fillId="6" borderId="100" xfId="0" applyFont="1" applyFill="1" applyBorder="1" applyAlignment="1">
      <alignment vertical="top" wrapText="1"/>
    </xf>
    <xf numFmtId="0" fontId="10" fillId="6" borderId="53" xfId="0" applyFont="1" applyFill="1" applyBorder="1" applyAlignment="1">
      <alignment horizontal="right" vertical="top"/>
    </xf>
    <xf numFmtId="0" fontId="8" fillId="0" borderId="0" xfId="0" applyFont="1" applyAlignment="1">
      <alignment horizontal="center"/>
    </xf>
    <xf numFmtId="0" fontId="10" fillId="0" borderId="16" xfId="0" applyFont="1" applyBorder="1" applyAlignment="1">
      <alignment horizontal="center" vertical="top"/>
    </xf>
    <xf numFmtId="0" fontId="9" fillId="0" borderId="41" xfId="0" applyFont="1" applyFill="1" applyBorder="1" applyAlignment="1">
      <alignment horizontal="center" vertical="top"/>
    </xf>
    <xf numFmtId="0" fontId="9" fillId="0" borderId="44" xfId="0" applyFont="1" applyFill="1" applyBorder="1" applyAlignment="1">
      <alignment horizontal="center" vertical="top"/>
    </xf>
    <xf numFmtId="0" fontId="9" fillId="0" borderId="47" xfId="0" applyFont="1" applyFill="1" applyBorder="1" applyAlignment="1">
      <alignment horizontal="center" vertical="top"/>
    </xf>
    <xf numFmtId="0" fontId="11" fillId="3" borderId="78" xfId="0" applyFont="1" applyFill="1" applyBorder="1" applyAlignment="1">
      <alignment horizontal="center" vertical="center" wrapText="1"/>
    </xf>
    <xf numFmtId="0" fontId="11" fillId="3" borderId="61" xfId="0" applyFont="1" applyFill="1" applyBorder="1" applyAlignment="1">
      <alignment horizontal="center" vertical="center" wrapText="1"/>
    </xf>
    <xf numFmtId="0" fontId="11" fillId="3" borderId="79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/>
    </xf>
    <xf numFmtId="0" fontId="11" fillId="3" borderId="79" xfId="0" applyFont="1" applyFill="1" applyBorder="1" applyAlignment="1">
      <alignment horizontal="center" vertical="center" wrapText="1"/>
    </xf>
    <xf numFmtId="0" fontId="11" fillId="3" borderId="62" xfId="0" applyFont="1" applyFill="1" applyBorder="1" applyAlignment="1">
      <alignment horizontal="center" vertical="center" wrapText="1"/>
    </xf>
    <xf numFmtId="0" fontId="11" fillId="3" borderId="80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2" fillId="0" borderId="0" xfId="0" applyFont="1" applyBorder="1"/>
    <xf numFmtId="0" fontId="11" fillId="6" borderId="41" xfId="0" applyFont="1" applyFill="1" applyBorder="1" applyAlignment="1">
      <alignment horizontal="right" vertical="top"/>
    </xf>
    <xf numFmtId="0" fontId="11" fillId="6" borderId="42" xfId="0" applyFont="1" applyFill="1" applyBorder="1" applyAlignment="1">
      <alignment horizontal="right" vertical="top"/>
    </xf>
    <xf numFmtId="0" fontId="9" fillId="6" borderId="44" xfId="0" applyFont="1" applyFill="1" applyBorder="1" applyAlignment="1">
      <alignment horizontal="right" vertical="top"/>
    </xf>
    <xf numFmtId="0" fontId="9" fillId="6" borderId="45" xfId="0" applyFont="1" applyFill="1" applyBorder="1" applyAlignment="1">
      <alignment horizontal="right" vertical="top"/>
    </xf>
    <xf numFmtId="0" fontId="9" fillId="6" borderId="97" xfId="0" applyFont="1" applyFill="1" applyBorder="1" applyAlignment="1">
      <alignment horizontal="right" vertical="top" wrapText="1"/>
    </xf>
    <xf numFmtId="0" fontId="9" fillId="6" borderId="98" xfId="0" applyFont="1" applyFill="1" applyBorder="1" applyAlignment="1">
      <alignment horizontal="right" vertical="top" wrapText="1"/>
    </xf>
    <xf numFmtId="0" fontId="9" fillId="6" borderId="99" xfId="0" applyFont="1" applyFill="1" applyBorder="1" applyAlignment="1">
      <alignment horizontal="right" vertical="top" wrapText="1"/>
    </xf>
    <xf numFmtId="0" fontId="9" fillId="6" borderId="100" xfId="0" applyFont="1" applyFill="1" applyBorder="1" applyAlignment="1">
      <alignment horizontal="right" vertical="top" wrapText="1"/>
    </xf>
    <xf numFmtId="0" fontId="9" fillId="6" borderId="52" xfId="0" applyFont="1" applyFill="1" applyBorder="1" applyAlignment="1">
      <alignment horizontal="right" vertical="top"/>
    </xf>
    <xf numFmtId="0" fontId="9" fillId="6" borderId="53" xfId="0" applyFont="1" applyFill="1" applyBorder="1" applyAlignment="1">
      <alignment horizontal="right" vertical="top"/>
    </xf>
    <xf numFmtId="0" fontId="9" fillId="6" borderId="44" xfId="0" applyFont="1" applyFill="1" applyBorder="1" applyAlignment="1">
      <alignment horizontal="right" vertical="top" wrapText="1"/>
    </xf>
    <xf numFmtId="0" fontId="9" fillId="6" borderId="45" xfId="0" applyFont="1" applyFill="1" applyBorder="1" applyAlignment="1">
      <alignment horizontal="right" vertical="top" wrapText="1"/>
    </xf>
    <xf numFmtId="0" fontId="9" fillId="6" borderId="47" xfId="0" applyFont="1" applyFill="1" applyBorder="1" applyAlignment="1">
      <alignment horizontal="right" vertical="top" wrapText="1"/>
    </xf>
    <xf numFmtId="0" fontId="9" fillId="6" borderId="48" xfId="0" applyFont="1" applyFill="1" applyBorder="1" applyAlignment="1">
      <alignment horizontal="right" vertical="top" wrapText="1"/>
    </xf>
    <xf numFmtId="0" fontId="26" fillId="0" borderId="15" xfId="0" applyFont="1" applyBorder="1" applyAlignment="1">
      <alignment horizontal="left"/>
    </xf>
    <xf numFmtId="0" fontId="25" fillId="6" borderId="41" xfId="0" applyFont="1" applyFill="1" applyBorder="1" applyAlignment="1">
      <alignment horizontal="right" vertical="top"/>
    </xf>
    <xf numFmtId="0" fontId="25" fillId="6" borderId="42" xfId="0" applyFont="1" applyFill="1" applyBorder="1" applyAlignment="1">
      <alignment horizontal="right" vertical="top"/>
    </xf>
    <xf numFmtId="0" fontId="24" fillId="6" borderId="52" xfId="0" applyFont="1" applyFill="1" applyBorder="1" applyAlignment="1">
      <alignment horizontal="right" vertical="top"/>
    </xf>
    <xf numFmtId="0" fontId="24" fillId="6" borderId="53" xfId="0" applyFont="1" applyFill="1" applyBorder="1" applyAlignment="1">
      <alignment horizontal="right" vertical="top"/>
    </xf>
    <xf numFmtId="0" fontId="24" fillId="6" borderId="44" xfId="0" applyFont="1" applyFill="1" applyBorder="1" applyAlignment="1">
      <alignment horizontal="right"/>
    </xf>
    <xf numFmtId="0" fontId="24" fillId="6" borderId="45" xfId="0" applyFont="1" applyFill="1" applyBorder="1" applyAlignment="1">
      <alignment horizontal="right"/>
    </xf>
    <xf numFmtId="0" fontId="24" fillId="6" borderId="47" xfId="0" applyFont="1" applyFill="1" applyBorder="1" applyAlignment="1">
      <alignment horizontal="right"/>
    </xf>
    <xf numFmtId="0" fontId="24" fillId="6" borderId="48" xfId="0" applyFont="1" applyFill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10" fillId="5" borderId="64" xfId="0" applyFont="1" applyFill="1" applyBorder="1" applyAlignment="1">
      <alignment horizontal="center" vertical="center"/>
    </xf>
    <xf numFmtId="0" fontId="10" fillId="5" borderId="101" xfId="0" applyFont="1" applyFill="1" applyBorder="1" applyAlignment="1">
      <alignment horizontal="center" vertical="center"/>
    </xf>
    <xf numFmtId="0" fontId="10" fillId="5" borderId="65" xfId="0" applyFont="1" applyFill="1" applyBorder="1" applyAlignment="1">
      <alignment horizontal="center" vertical="center"/>
    </xf>
    <xf numFmtId="0" fontId="10" fillId="5" borderId="102" xfId="0" applyFont="1" applyFill="1" applyBorder="1" applyAlignment="1">
      <alignment horizontal="center" vertical="center"/>
    </xf>
    <xf numFmtId="0" fontId="10" fillId="5" borderId="65" xfId="0" applyFont="1" applyFill="1" applyBorder="1" applyAlignment="1">
      <alignment horizontal="center" vertical="center" wrapText="1"/>
    </xf>
    <xf numFmtId="0" fontId="10" fillId="5" borderId="102" xfId="0" applyFont="1" applyFill="1" applyBorder="1" applyAlignment="1">
      <alignment horizontal="center" vertical="center" wrapText="1"/>
    </xf>
    <xf numFmtId="0" fontId="10" fillId="5" borderId="66" xfId="0" applyFont="1" applyFill="1" applyBorder="1" applyAlignment="1">
      <alignment horizontal="center" vertical="center" wrapText="1"/>
    </xf>
    <xf numFmtId="0" fontId="10" fillId="5" borderId="103" xfId="0" applyFont="1" applyFill="1" applyBorder="1" applyAlignment="1">
      <alignment horizontal="center" vertical="center" wrapText="1"/>
    </xf>
    <xf numFmtId="0" fontId="10" fillId="6" borderId="64" xfId="0" applyFont="1" applyFill="1" applyBorder="1" applyAlignment="1">
      <alignment horizontal="center" vertical="center"/>
    </xf>
    <xf numFmtId="0" fontId="10" fillId="6" borderId="101" xfId="0" applyFont="1" applyFill="1" applyBorder="1" applyAlignment="1">
      <alignment horizontal="center" vertical="center"/>
    </xf>
    <xf numFmtId="0" fontId="10" fillId="6" borderId="129" xfId="0" applyFont="1" applyFill="1" applyBorder="1" applyAlignment="1">
      <alignment horizontal="center" vertical="center"/>
    </xf>
    <xf numFmtId="0" fontId="10" fillId="6" borderId="65" xfId="0" applyFont="1" applyFill="1" applyBorder="1" applyAlignment="1">
      <alignment horizontal="center" vertical="center"/>
    </xf>
    <xf numFmtId="0" fontId="10" fillId="6" borderId="102" xfId="0" applyFont="1" applyFill="1" applyBorder="1" applyAlignment="1">
      <alignment horizontal="center" vertical="center"/>
    </xf>
    <xf numFmtId="0" fontId="10" fillId="6" borderId="130" xfId="0" applyFont="1" applyFill="1" applyBorder="1" applyAlignment="1">
      <alignment horizontal="center" vertical="center"/>
    </xf>
    <xf numFmtId="0" fontId="10" fillId="6" borderId="65" xfId="0" applyFont="1" applyFill="1" applyBorder="1" applyAlignment="1">
      <alignment horizontal="center" vertical="center" wrapText="1"/>
    </xf>
    <xf numFmtId="0" fontId="10" fillId="6" borderId="102" xfId="0" applyFont="1" applyFill="1" applyBorder="1" applyAlignment="1">
      <alignment horizontal="center" vertical="center" wrapText="1"/>
    </xf>
    <xf numFmtId="0" fontId="10" fillId="6" borderId="130" xfId="0" applyFont="1" applyFill="1" applyBorder="1" applyAlignment="1">
      <alignment horizontal="center" vertical="center" wrapText="1"/>
    </xf>
    <xf numFmtId="0" fontId="10" fillId="6" borderId="66" xfId="0" applyFont="1" applyFill="1" applyBorder="1" applyAlignment="1">
      <alignment horizontal="center" vertical="center" wrapText="1"/>
    </xf>
    <xf numFmtId="0" fontId="10" fillId="6" borderId="103" xfId="0" applyFont="1" applyFill="1" applyBorder="1" applyAlignment="1">
      <alignment horizontal="center" vertical="center" wrapText="1"/>
    </xf>
    <xf numFmtId="0" fontId="10" fillId="6" borderId="13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/>
    </xf>
    <xf numFmtId="0" fontId="11" fillId="6" borderId="143" xfId="0" applyFont="1" applyFill="1" applyBorder="1" applyAlignment="1">
      <alignment horizontal="right" vertical="top"/>
    </xf>
    <xf numFmtId="0" fontId="11" fillId="6" borderId="142" xfId="0" applyFont="1" applyFill="1" applyBorder="1" applyAlignment="1">
      <alignment horizontal="right" vertical="top"/>
    </xf>
    <xf numFmtId="0" fontId="11" fillId="6" borderId="58" xfId="0" applyFont="1" applyFill="1" applyBorder="1" applyAlignment="1">
      <alignment horizontal="center" vertical="center" wrapText="1"/>
    </xf>
    <xf numFmtId="0" fontId="11" fillId="6" borderId="55" xfId="0" applyFont="1" applyFill="1" applyBorder="1" applyAlignment="1">
      <alignment horizontal="center" vertical="center" wrapText="1"/>
    </xf>
    <xf numFmtId="0" fontId="9" fillId="6" borderId="52" xfId="0" applyFont="1" applyFill="1" applyBorder="1" applyAlignment="1">
      <alignment vertical="top"/>
    </xf>
    <xf numFmtId="0" fontId="9" fillId="6" borderId="53" xfId="0" applyFont="1" applyFill="1" applyBorder="1" applyAlignment="1">
      <alignment vertical="top"/>
    </xf>
    <xf numFmtId="0" fontId="9" fillId="6" borderId="44" xfId="0" applyFont="1" applyFill="1" applyBorder="1" applyAlignment="1">
      <alignment vertical="top"/>
    </xf>
    <xf numFmtId="0" fontId="9" fillId="6" borderId="45" xfId="0" applyFont="1" applyFill="1" applyBorder="1" applyAlignment="1">
      <alignment vertical="top"/>
    </xf>
    <xf numFmtId="0" fontId="9" fillId="6" borderId="97" xfId="0" applyFont="1" applyFill="1" applyBorder="1" applyAlignment="1">
      <alignment vertical="top" wrapText="1"/>
    </xf>
    <xf numFmtId="0" fontId="9" fillId="6" borderId="98" xfId="0" applyFont="1" applyFill="1" applyBorder="1" applyAlignment="1">
      <alignment vertical="top" wrapText="1"/>
    </xf>
    <xf numFmtId="0" fontId="9" fillId="6" borderId="99" xfId="0" applyFont="1" applyFill="1" applyBorder="1" applyAlignment="1">
      <alignment vertical="top" wrapText="1"/>
    </xf>
    <xf numFmtId="0" fontId="9" fillId="6" borderId="100" xfId="0" applyFont="1" applyFill="1" applyBorder="1" applyAlignment="1">
      <alignment vertical="top" wrapText="1"/>
    </xf>
    <xf numFmtId="0" fontId="11" fillId="6" borderId="78" xfId="0" applyFont="1" applyFill="1" applyBorder="1" applyAlignment="1">
      <alignment horizontal="center" vertical="center" wrapText="1"/>
    </xf>
    <xf numFmtId="0" fontId="11" fillId="6" borderId="61" xfId="0" applyFont="1" applyFill="1" applyBorder="1" applyAlignment="1">
      <alignment horizontal="center" vertical="center" wrapText="1"/>
    </xf>
    <xf numFmtId="0" fontId="9" fillId="6" borderId="108" xfId="0" applyFont="1" applyFill="1" applyBorder="1" applyAlignment="1">
      <alignment horizontal="right" vertical="top"/>
    </xf>
    <xf numFmtId="0" fontId="9" fillId="6" borderId="147" xfId="0" applyFont="1" applyFill="1" applyBorder="1" applyAlignment="1">
      <alignment horizontal="right" vertical="top"/>
    </xf>
    <xf numFmtId="0" fontId="9" fillId="6" borderId="44" xfId="0" applyFont="1" applyFill="1" applyBorder="1" applyAlignment="1">
      <alignment vertical="top" wrapText="1"/>
    </xf>
    <xf numFmtId="0" fontId="9" fillId="6" borderId="45" xfId="0" applyFont="1" applyFill="1" applyBorder="1" applyAlignment="1">
      <alignment vertical="top" wrapText="1"/>
    </xf>
    <xf numFmtId="0" fontId="9" fillId="6" borderId="47" xfId="0" applyFont="1" applyFill="1" applyBorder="1" applyAlignment="1">
      <alignment vertical="top" wrapText="1"/>
    </xf>
    <xf numFmtId="0" fontId="9" fillId="6" borderId="48" xfId="0" applyFont="1" applyFill="1" applyBorder="1" applyAlignment="1">
      <alignment vertical="top" wrapText="1"/>
    </xf>
    <xf numFmtId="0" fontId="11" fillId="6" borderId="78" xfId="0" applyFont="1" applyFill="1" applyBorder="1" applyAlignment="1">
      <alignment horizontal="center"/>
    </xf>
    <xf numFmtId="0" fontId="11" fillId="6" borderId="61" xfId="0" applyFont="1" applyFill="1" applyBorder="1" applyAlignment="1">
      <alignment horizontal="center"/>
    </xf>
    <xf numFmtId="0" fontId="11" fillId="6" borderId="79" xfId="0" applyFont="1" applyFill="1" applyBorder="1" applyAlignment="1">
      <alignment horizontal="center"/>
    </xf>
    <xf numFmtId="0" fontId="11" fillId="6" borderId="62" xfId="0" applyFont="1" applyFill="1" applyBorder="1" applyAlignment="1">
      <alignment horizontal="center"/>
    </xf>
    <xf numFmtId="0" fontId="11" fillId="6" borderId="168" xfId="0" applyFont="1" applyFill="1" applyBorder="1" applyAlignment="1">
      <alignment horizontal="center"/>
    </xf>
    <xf numFmtId="0" fontId="11" fillId="6" borderId="170" xfId="0" applyFont="1" applyFill="1" applyBorder="1" applyAlignment="1">
      <alignment horizontal="center"/>
    </xf>
    <xf numFmtId="0" fontId="11" fillId="6" borderId="80" xfId="0" applyFont="1" applyFill="1" applyBorder="1" applyAlignment="1">
      <alignment horizontal="center"/>
    </xf>
    <xf numFmtId="0" fontId="11" fillId="6" borderId="186" xfId="0" applyFont="1" applyFill="1" applyBorder="1" applyAlignment="1">
      <alignment horizontal="center"/>
    </xf>
    <xf numFmtId="0" fontId="11" fillId="6" borderId="183" xfId="0" applyFont="1" applyFill="1" applyBorder="1" applyAlignment="1">
      <alignment horizontal="center"/>
    </xf>
    <xf numFmtId="0" fontId="10" fillId="7" borderId="173" xfId="0" applyFont="1" applyFill="1" applyBorder="1" applyAlignment="1">
      <alignment horizontal="center" vertical="top"/>
    </xf>
    <xf numFmtId="0" fontId="10" fillId="7" borderId="76" xfId="0" applyFont="1" applyFill="1" applyBorder="1" applyAlignment="1">
      <alignment horizontal="center" vertical="top"/>
    </xf>
    <xf numFmtId="0" fontId="8" fillId="5" borderId="65" xfId="0" applyFont="1" applyFill="1" applyBorder="1" applyAlignment="1">
      <alignment horizontal="center"/>
    </xf>
    <xf numFmtId="0" fontId="8" fillId="5" borderId="66" xfId="0" applyFont="1" applyFill="1" applyBorder="1" applyAlignment="1">
      <alignment horizontal="center"/>
    </xf>
    <xf numFmtId="0" fontId="8" fillId="5" borderId="120" xfId="0" applyFont="1" applyFill="1" applyBorder="1" applyAlignment="1">
      <alignment horizontal="center"/>
    </xf>
    <xf numFmtId="0" fontId="8" fillId="5" borderId="134" xfId="0" applyFont="1" applyFill="1" applyBorder="1" applyAlignment="1">
      <alignment horizontal="center"/>
    </xf>
    <xf numFmtId="0" fontId="8" fillId="5" borderId="119" xfId="0" applyFont="1" applyFill="1" applyBorder="1" applyAlignment="1">
      <alignment horizontal="center"/>
    </xf>
    <xf numFmtId="0" fontId="8" fillId="5" borderId="135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2" fillId="0" borderId="0" xfId="0" applyFont="1" applyBorder="1" applyAlignment="1"/>
    <xf numFmtId="0" fontId="9" fillId="5" borderId="152" xfId="0" quotePrefix="1" applyFont="1" applyFill="1" applyBorder="1" applyAlignment="1">
      <alignment horizontal="center" wrapText="1"/>
    </xf>
    <xf numFmtId="0" fontId="9" fillId="5" borderId="152" xfId="0" applyFont="1" applyFill="1" applyBorder="1" applyAlignment="1">
      <alignment horizontal="center" wrapText="1"/>
    </xf>
    <xf numFmtId="0" fontId="9" fillId="5" borderId="153" xfId="0" applyFont="1" applyFill="1" applyBorder="1" applyAlignment="1">
      <alignment horizontal="center" wrapText="1"/>
    </xf>
    <xf numFmtId="0" fontId="9" fillId="7" borderId="148" xfId="0" applyFont="1" applyFill="1" applyBorder="1" applyAlignment="1">
      <alignment horizontal="center" vertical="center" wrapText="1"/>
    </xf>
    <xf numFmtId="0" fontId="9" fillId="7" borderId="151" xfId="0" applyFont="1" applyFill="1" applyBorder="1" applyAlignment="1">
      <alignment horizontal="center" vertical="center" wrapText="1"/>
    </xf>
    <xf numFmtId="0" fontId="9" fillId="7" borderId="149" xfId="0" applyFont="1" applyFill="1" applyBorder="1" applyAlignment="1">
      <alignment horizontal="center" vertical="center" wrapText="1"/>
    </xf>
    <xf numFmtId="0" fontId="9" fillId="7" borderId="152" xfId="0" applyFont="1" applyFill="1" applyBorder="1" applyAlignment="1">
      <alignment horizontal="center" vertical="center" wrapText="1"/>
    </xf>
    <xf numFmtId="0" fontId="9" fillId="7" borderId="150" xfId="0" applyFont="1" applyFill="1" applyBorder="1" applyAlignment="1">
      <alignment horizontal="center" vertical="center" wrapText="1"/>
    </xf>
    <xf numFmtId="0" fontId="9" fillId="7" borderId="153" xfId="0" applyFont="1" applyFill="1" applyBorder="1" applyAlignment="1">
      <alignment horizontal="center" vertical="center" wrapText="1"/>
    </xf>
    <xf numFmtId="0" fontId="8" fillId="11" borderId="45" xfId="0" applyNumberFormat="1" applyFont="1" applyFill="1" applyBorder="1" applyAlignment="1">
      <alignment horizontal="center" vertical="center"/>
    </xf>
    <xf numFmtId="1" fontId="8" fillId="11" borderId="46" xfId="0" applyNumberFormat="1" applyFont="1" applyFill="1" applyBorder="1" applyAlignment="1">
      <alignment horizontal="center" vertical="center"/>
    </xf>
    <xf numFmtId="0" fontId="8" fillId="11" borderId="138" xfId="0" applyNumberFormat="1" applyFont="1" applyFill="1" applyBorder="1" applyAlignment="1">
      <alignment horizontal="center" vertical="center"/>
    </xf>
    <xf numFmtId="0" fontId="10" fillId="11" borderId="136" xfId="0" applyNumberFormat="1" applyFont="1" applyFill="1" applyBorder="1" applyAlignment="1">
      <alignment horizontal="center" vertical="center"/>
    </xf>
    <xf numFmtId="0" fontId="8" fillId="11" borderId="46" xfId="0" applyNumberFormat="1" applyFont="1" applyFill="1" applyBorder="1" applyAlignment="1">
      <alignment horizontal="center" vertical="center"/>
    </xf>
    <xf numFmtId="0" fontId="10" fillId="11" borderId="43" xfId="0" applyNumberFormat="1" applyFont="1" applyFill="1" applyBorder="1" applyAlignment="1">
      <alignment horizontal="center" vertical="center"/>
    </xf>
  </cellXfs>
  <cellStyles count="2">
    <cellStyle name="Comma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98</xdr:row>
      <xdr:rowOff>0</xdr:rowOff>
    </xdr:from>
    <xdr:ext cx="2153475" cy="281103"/>
    <xdr:sp macro="" textlink="">
      <xdr:nvSpPr>
        <xdr:cNvPr id="4" name="Rectangle 3"/>
        <xdr:cNvSpPr/>
      </xdr:nvSpPr>
      <xdr:spPr>
        <a:xfrm>
          <a:off x="508000" y="23296563"/>
          <a:ext cx="2153475" cy="281103"/>
        </a:xfrm>
        <a:prstGeom prst="rec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id-ID" sz="1200" b="1" cap="none" spc="0">
              <a:ln w="1905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latin typeface="Brush Script MT" pitchFamily="66" charset="0"/>
            </a:rPr>
            <a:t>Kabupaten Klaten Dalam Angka 2015</a:t>
          </a:r>
          <a:endParaRPr lang="en-US" sz="1200" b="1" cap="none" spc="0">
            <a:ln w="1905"/>
            <a:blipFill>
              <a:blip xmlns:r="http://schemas.openxmlformats.org/officeDocument/2006/relationships" r:embed="rId1"/>
              <a:tile tx="0" ty="0" sx="100000" sy="100000" flip="none" algn="tl"/>
            </a:blip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  <a:latin typeface="Brush Script MT" pitchFamily="66" charset="0"/>
          </a:endParaRPr>
        </a:p>
      </xdr:txBody>
    </xdr:sp>
    <xdr:clientData/>
  </xdr:oneCellAnchor>
  <xdr:oneCellAnchor>
    <xdr:from>
      <xdr:col>5</xdr:col>
      <xdr:colOff>0</xdr:colOff>
      <xdr:row>98</xdr:row>
      <xdr:rowOff>0</xdr:rowOff>
    </xdr:from>
    <xdr:ext cx="643421" cy="245901"/>
    <xdr:sp macro="" textlink="">
      <xdr:nvSpPr>
        <xdr:cNvPr id="5" name="Rectangle 4"/>
        <xdr:cNvSpPr/>
      </xdr:nvSpPr>
      <xdr:spPr>
        <a:xfrm>
          <a:off x="5183188" y="23296563"/>
          <a:ext cx="643421" cy="245901"/>
        </a:xfrm>
        <a:prstGeom prst="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id-ID" sz="105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 flip="none" rotWithShape="1"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path path="circle">
                  <a:fillToRect l="50000" t="50000" r="50000" b="50000"/>
                </a:path>
                <a:tileRect/>
              </a:gradFill>
              <a:effectLst>
                <a:reflection blurRad="12700" stA="28000" endPos="45000" dist="1000" dir="5400000" sy="-100000" algn="bl" rotWithShape="0"/>
              </a:effectLst>
              <a:latin typeface="Baskerville Old Face" pitchFamily="18" charset="0"/>
            </a:rPr>
            <a:t>iI - 2</a:t>
          </a:r>
          <a:endParaRPr lang="en-US" sz="105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 flip="none" rotWithShape="1"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path path="circle">
                <a:fillToRect l="50000" t="50000" r="50000" b="50000"/>
              </a:path>
              <a:tileRect/>
            </a:gradFill>
            <a:effectLst>
              <a:reflection blurRad="12700" stA="28000" endPos="45000" dist="1000" dir="5400000" sy="-100000" algn="bl" rotWithShape="0"/>
            </a:effectLst>
            <a:latin typeface="Baskerville Old Face" pitchFamily="18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3:F32"/>
  <sheetViews>
    <sheetView topLeftCell="A5" zoomScale="120" zoomScaleNormal="120" workbookViewId="0">
      <selection activeCell="C8" sqref="C8"/>
    </sheetView>
  </sheetViews>
  <sheetFormatPr defaultRowHeight="15" x14ac:dyDescent="0.25"/>
  <cols>
    <col min="1" max="1" width="10.28515625" customWidth="1"/>
    <col min="2" max="2" width="6.5703125" customWidth="1"/>
    <col min="3" max="3" width="12.7109375" customWidth="1"/>
    <col min="4" max="4" width="19.85546875" customWidth="1"/>
    <col min="5" max="5" width="21.7109375" customWidth="1"/>
    <col min="6" max="6" width="27" customWidth="1"/>
  </cols>
  <sheetData>
    <row r="13" spans="2:6" x14ac:dyDescent="0.25">
      <c r="B13" s="590" t="s">
        <v>324</v>
      </c>
      <c r="C13" s="590"/>
      <c r="D13" s="590"/>
      <c r="E13" s="590"/>
      <c r="F13" s="590"/>
    </row>
    <row r="14" spans="2:6" x14ac:dyDescent="0.25">
      <c r="B14" s="589" t="s">
        <v>290</v>
      </c>
      <c r="C14" s="589"/>
      <c r="D14" s="589"/>
      <c r="E14" s="589"/>
      <c r="F14" s="589"/>
    </row>
    <row r="15" spans="2:6" x14ac:dyDescent="0.25">
      <c r="B15" s="81"/>
      <c r="C15" s="81"/>
      <c r="D15" s="81"/>
      <c r="E15" s="81"/>
      <c r="F15" s="81"/>
    </row>
    <row r="16" spans="2:6" x14ac:dyDescent="0.25">
      <c r="B16" s="81"/>
      <c r="C16" s="81"/>
      <c r="D16" s="81"/>
      <c r="E16" s="81"/>
      <c r="F16" s="81"/>
    </row>
    <row r="17" spans="2:6" ht="15.75" thickBot="1" x14ac:dyDescent="0.3">
      <c r="B17" s="15"/>
      <c r="C17" s="15"/>
      <c r="D17" s="15"/>
      <c r="E17" s="15"/>
      <c r="F17" s="15"/>
    </row>
    <row r="18" spans="2:6" ht="27" thickTop="1" thickBot="1" x14ac:dyDescent="0.3">
      <c r="B18" s="84" t="s">
        <v>0</v>
      </c>
      <c r="C18" s="85" t="s">
        <v>1</v>
      </c>
      <c r="D18" s="85" t="s">
        <v>247</v>
      </c>
      <c r="E18" s="85" t="s">
        <v>2</v>
      </c>
      <c r="F18" s="86" t="s">
        <v>3</v>
      </c>
    </row>
    <row r="19" spans="2:6" x14ac:dyDescent="0.25">
      <c r="B19" s="367" t="s">
        <v>257</v>
      </c>
      <c r="C19" s="368" t="s">
        <v>259</v>
      </c>
      <c r="D19" s="368" t="s">
        <v>260</v>
      </c>
      <c r="E19" s="368" t="s">
        <v>261</v>
      </c>
      <c r="F19" s="369" t="s">
        <v>262</v>
      </c>
    </row>
    <row r="20" spans="2:6" x14ac:dyDescent="0.25">
      <c r="B20" s="87">
        <v>1</v>
      </c>
      <c r="C20" s="88">
        <v>2012</v>
      </c>
      <c r="D20" s="88">
        <v>123.37</v>
      </c>
      <c r="E20" s="88">
        <v>94.24</v>
      </c>
      <c r="F20" s="89">
        <v>77.94</v>
      </c>
    </row>
    <row r="21" spans="2:6" x14ac:dyDescent="0.25">
      <c r="B21" s="87">
        <v>2</v>
      </c>
      <c r="C21" s="88">
        <v>2013</v>
      </c>
      <c r="D21" s="88">
        <v>91.44</v>
      </c>
      <c r="E21" s="88">
        <v>127.44</v>
      </c>
      <c r="F21" s="89">
        <v>68.290000000000006</v>
      </c>
    </row>
    <row r="22" spans="2:6" x14ac:dyDescent="0.25">
      <c r="B22" s="87">
        <v>3</v>
      </c>
      <c r="C22" s="88">
        <v>2014</v>
      </c>
      <c r="D22" s="88">
        <v>92.27</v>
      </c>
      <c r="E22" s="88">
        <v>87.26</v>
      </c>
      <c r="F22" s="89">
        <v>68.69</v>
      </c>
    </row>
    <row r="23" spans="2:6" x14ac:dyDescent="0.25">
      <c r="B23" s="87">
        <v>4</v>
      </c>
      <c r="C23" s="172">
        <v>2015</v>
      </c>
      <c r="D23" s="173">
        <v>94.51</v>
      </c>
      <c r="E23" s="173">
        <v>87.62</v>
      </c>
      <c r="F23" s="174">
        <v>93.12</v>
      </c>
    </row>
    <row r="24" spans="2:6" ht="15.75" thickBot="1" x14ac:dyDescent="0.3">
      <c r="B24" s="90">
        <v>5</v>
      </c>
      <c r="C24" s="91">
        <v>2016</v>
      </c>
      <c r="D24" s="207">
        <v>105.23070932571873</v>
      </c>
      <c r="E24" s="207">
        <v>97.571598499405255</v>
      </c>
      <c r="F24" s="525">
        <v>81.003186162949476</v>
      </c>
    </row>
    <row r="25" spans="2:6" ht="15.75" thickTop="1" x14ac:dyDescent="0.25">
      <c r="B25" s="92" t="s">
        <v>322</v>
      </c>
      <c r="C25" s="93"/>
      <c r="D25" s="93"/>
      <c r="E25" s="93"/>
      <c r="F25" s="93"/>
    </row>
    <row r="26" spans="2:6" x14ac:dyDescent="0.25">
      <c r="B26" s="94"/>
      <c r="C26" s="94"/>
      <c r="D26" s="94"/>
      <c r="E26" s="94"/>
      <c r="F26" s="94"/>
    </row>
    <row r="27" spans="2:6" x14ac:dyDescent="0.25">
      <c r="B27" s="94"/>
      <c r="C27" s="94"/>
      <c r="D27" s="94"/>
      <c r="E27" s="94"/>
      <c r="F27" s="94"/>
    </row>
    <row r="28" spans="2:6" x14ac:dyDescent="0.25">
      <c r="B28" s="94"/>
      <c r="C28" s="94"/>
      <c r="D28" s="94"/>
      <c r="E28" s="94"/>
      <c r="F28" s="94"/>
    </row>
    <row r="29" spans="2:6" x14ac:dyDescent="0.25">
      <c r="B29" s="94"/>
      <c r="C29" s="94"/>
      <c r="D29" s="94"/>
      <c r="E29" s="94"/>
      <c r="F29" s="94"/>
    </row>
    <row r="30" spans="2:6" x14ac:dyDescent="0.25">
      <c r="B30" s="94"/>
      <c r="C30" s="94"/>
      <c r="D30" s="94"/>
      <c r="E30" s="94"/>
      <c r="F30" s="94"/>
    </row>
    <row r="31" spans="2:6" x14ac:dyDescent="0.25">
      <c r="B31" s="94"/>
      <c r="C31" s="94"/>
      <c r="D31" s="94"/>
      <c r="E31" s="94"/>
      <c r="F31" s="94"/>
    </row>
    <row r="32" spans="2:6" x14ac:dyDescent="0.25">
      <c r="B32" s="94"/>
      <c r="C32" s="94"/>
      <c r="D32" s="94"/>
      <c r="E32" s="94"/>
      <c r="F32" s="94"/>
    </row>
  </sheetData>
  <mergeCells count="2">
    <mergeCell ref="B14:F14"/>
    <mergeCell ref="B13:F13"/>
  </mergeCells>
  <pageMargins left="0.7" right="0.7" top="0.75" bottom="0.75" header="0.3" footer="0.3"/>
  <pageSetup paperSize="9" scale="80" orientation="portrait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K40"/>
  <sheetViews>
    <sheetView topLeftCell="C19" workbookViewId="0">
      <selection activeCell="O29" sqref="O29"/>
    </sheetView>
  </sheetViews>
  <sheetFormatPr defaultRowHeight="15" x14ac:dyDescent="0.25"/>
  <cols>
    <col min="1" max="1" width="5.140625" customWidth="1"/>
    <col min="2" max="2" width="5.5703125" customWidth="1"/>
    <col min="3" max="3" width="14.7109375" customWidth="1"/>
    <col min="5" max="5" width="9.42578125" customWidth="1"/>
    <col min="6" max="6" width="9.5703125" customWidth="1"/>
    <col min="7" max="7" width="13.85546875" customWidth="1"/>
    <col min="8" max="8" width="13" customWidth="1"/>
    <col min="9" max="9" width="14.28515625" customWidth="1"/>
  </cols>
  <sheetData>
    <row r="1" spans="2:9" x14ac:dyDescent="0.25">
      <c r="B1" s="650" t="s">
        <v>333</v>
      </c>
      <c r="C1" s="650"/>
      <c r="D1" s="650"/>
      <c r="E1" s="650"/>
      <c r="F1" s="650"/>
      <c r="G1" s="650"/>
      <c r="H1" s="650"/>
      <c r="I1" s="650"/>
    </row>
    <row r="2" spans="2:9" x14ac:dyDescent="0.25">
      <c r="B2" s="651" t="s">
        <v>160</v>
      </c>
      <c r="C2" s="651"/>
      <c r="D2" s="651"/>
      <c r="E2" s="651"/>
      <c r="F2" s="651"/>
      <c r="G2" s="651"/>
      <c r="H2" s="651"/>
      <c r="I2" s="651"/>
    </row>
    <row r="3" spans="2:9" x14ac:dyDescent="0.25">
      <c r="B3" s="651" t="s">
        <v>293</v>
      </c>
      <c r="C3" s="651"/>
      <c r="D3" s="651"/>
      <c r="E3" s="651"/>
      <c r="F3" s="651"/>
      <c r="G3" s="651"/>
      <c r="H3" s="651"/>
      <c r="I3" s="651"/>
    </row>
    <row r="4" spans="2:9" ht="15.75" thickBot="1" x14ac:dyDescent="0.3">
      <c r="B4" s="111"/>
      <c r="C4" s="111"/>
      <c r="D4" s="111"/>
      <c r="E4" s="111"/>
      <c r="F4" s="111"/>
      <c r="G4" s="111"/>
      <c r="H4" s="111"/>
      <c r="I4" s="111"/>
    </row>
    <row r="5" spans="2:9" ht="15.75" thickTop="1" x14ac:dyDescent="0.25">
      <c r="B5" s="652" t="s">
        <v>0</v>
      </c>
      <c r="C5" s="655" t="s">
        <v>84</v>
      </c>
      <c r="D5" s="655" t="s">
        <v>85</v>
      </c>
      <c r="E5" s="655" t="s">
        <v>86</v>
      </c>
      <c r="F5" s="655" t="s">
        <v>87</v>
      </c>
      <c r="G5" s="658" t="s">
        <v>88</v>
      </c>
      <c r="H5" s="658" t="s">
        <v>89</v>
      </c>
      <c r="I5" s="661" t="s">
        <v>57</v>
      </c>
    </row>
    <row r="6" spans="2:9" x14ac:dyDescent="0.25">
      <c r="B6" s="653"/>
      <c r="C6" s="656"/>
      <c r="D6" s="656"/>
      <c r="E6" s="656"/>
      <c r="F6" s="656"/>
      <c r="G6" s="659"/>
      <c r="H6" s="659"/>
      <c r="I6" s="662"/>
    </row>
    <row r="7" spans="2:9" ht="15.75" thickBot="1" x14ac:dyDescent="0.3">
      <c r="B7" s="654"/>
      <c r="C7" s="657"/>
      <c r="D7" s="657"/>
      <c r="E7" s="657"/>
      <c r="F7" s="657"/>
      <c r="G7" s="660"/>
      <c r="H7" s="660"/>
      <c r="I7" s="663"/>
    </row>
    <row r="8" spans="2:9" ht="15.75" thickBot="1" x14ac:dyDescent="0.3">
      <c r="B8" s="348" t="s">
        <v>257</v>
      </c>
      <c r="C8" s="260" t="s">
        <v>259</v>
      </c>
      <c r="D8" s="260" t="s">
        <v>260</v>
      </c>
      <c r="E8" s="260" t="s">
        <v>261</v>
      </c>
      <c r="F8" s="261" t="s">
        <v>262</v>
      </c>
      <c r="G8" s="349" t="s">
        <v>263</v>
      </c>
      <c r="H8" s="349" t="s">
        <v>264</v>
      </c>
      <c r="I8" s="350" t="s">
        <v>268</v>
      </c>
    </row>
    <row r="9" spans="2:9" x14ac:dyDescent="0.25">
      <c r="B9" s="202">
        <v>1</v>
      </c>
      <c r="C9" s="101" t="s">
        <v>90</v>
      </c>
      <c r="D9" s="183">
        <v>31</v>
      </c>
      <c r="E9" s="183">
        <v>3826</v>
      </c>
      <c r="F9" s="183">
        <v>267</v>
      </c>
      <c r="G9" s="118">
        <f>+E9/D9</f>
        <v>123.41935483870968</v>
      </c>
      <c r="H9" s="118">
        <f>+F9/D9</f>
        <v>8.612903225806452</v>
      </c>
      <c r="I9" s="119">
        <f>+E9/F9</f>
        <v>14.329588014981274</v>
      </c>
    </row>
    <row r="10" spans="2:9" x14ac:dyDescent="0.25">
      <c r="B10" s="199">
        <v>2</v>
      </c>
      <c r="C10" s="5" t="s">
        <v>91</v>
      </c>
      <c r="D10" s="184">
        <v>23</v>
      </c>
      <c r="E10" s="184">
        <v>2595</v>
      </c>
      <c r="F10" s="184">
        <v>208</v>
      </c>
      <c r="G10" s="121">
        <f t="shared" ref="G10:G34" si="0">+E10/D10</f>
        <v>112.82608695652173</v>
      </c>
      <c r="H10" s="121">
        <f t="shared" ref="H10:H34" si="1">+F10/D10</f>
        <v>9.0434782608695645</v>
      </c>
      <c r="I10" s="122">
        <f t="shared" ref="I10:I34" si="2">+E10/F10</f>
        <v>12.475961538461538</v>
      </c>
    </row>
    <row r="11" spans="2:9" x14ac:dyDescent="0.25">
      <c r="B11" s="199">
        <v>3</v>
      </c>
      <c r="C11" s="5" t="s">
        <v>92</v>
      </c>
      <c r="D11" s="184">
        <v>28</v>
      </c>
      <c r="E11" s="184">
        <v>3681</v>
      </c>
      <c r="F11" s="184">
        <v>254</v>
      </c>
      <c r="G11" s="121">
        <f t="shared" si="0"/>
        <v>131.46428571428572</v>
      </c>
      <c r="H11" s="121">
        <f t="shared" si="1"/>
        <v>9.0714285714285712</v>
      </c>
      <c r="I11" s="122">
        <f t="shared" si="2"/>
        <v>14.492125984251969</v>
      </c>
    </row>
    <row r="12" spans="2:9" x14ac:dyDescent="0.25">
      <c r="B12" s="199">
        <v>4</v>
      </c>
      <c r="C12" s="5" t="s">
        <v>93</v>
      </c>
      <c r="D12" s="184">
        <v>34</v>
      </c>
      <c r="E12" s="184">
        <v>3681</v>
      </c>
      <c r="F12" s="184">
        <v>288</v>
      </c>
      <c r="G12" s="121">
        <f t="shared" si="0"/>
        <v>108.26470588235294</v>
      </c>
      <c r="H12" s="121">
        <f t="shared" si="1"/>
        <v>8.4705882352941178</v>
      </c>
      <c r="I12" s="122">
        <f t="shared" si="2"/>
        <v>12.78125</v>
      </c>
    </row>
    <row r="13" spans="2:9" x14ac:dyDescent="0.25">
      <c r="B13" s="199">
        <v>5</v>
      </c>
      <c r="C13" s="5" t="s">
        <v>94</v>
      </c>
      <c r="D13" s="184">
        <v>41</v>
      </c>
      <c r="E13" s="184">
        <v>3692</v>
      </c>
      <c r="F13" s="184">
        <v>365</v>
      </c>
      <c r="G13" s="121">
        <f t="shared" si="0"/>
        <v>90.048780487804876</v>
      </c>
      <c r="H13" s="121">
        <f t="shared" si="1"/>
        <v>8.9024390243902438</v>
      </c>
      <c r="I13" s="122">
        <f t="shared" si="2"/>
        <v>10.115068493150686</v>
      </c>
    </row>
    <row r="14" spans="2:9" x14ac:dyDescent="0.25">
      <c r="B14" s="199">
        <v>6</v>
      </c>
      <c r="C14" s="5" t="s">
        <v>95</v>
      </c>
      <c r="D14" s="184">
        <v>39</v>
      </c>
      <c r="E14" s="184">
        <v>5105</v>
      </c>
      <c r="F14" s="184">
        <v>382</v>
      </c>
      <c r="G14" s="121">
        <f t="shared" si="0"/>
        <v>130.89743589743588</v>
      </c>
      <c r="H14" s="121">
        <f t="shared" si="1"/>
        <v>9.7948717948717956</v>
      </c>
      <c r="I14" s="122">
        <f t="shared" si="2"/>
        <v>13.363874345549739</v>
      </c>
    </row>
    <row r="15" spans="2:9" x14ac:dyDescent="0.25">
      <c r="B15" s="199">
        <v>7</v>
      </c>
      <c r="C15" s="5" t="s">
        <v>96</v>
      </c>
      <c r="D15" s="184">
        <v>21</v>
      </c>
      <c r="E15" s="184">
        <v>2593</v>
      </c>
      <c r="F15" s="184">
        <v>188</v>
      </c>
      <c r="G15" s="121">
        <f t="shared" si="0"/>
        <v>123.47619047619048</v>
      </c>
      <c r="H15" s="121">
        <f t="shared" si="1"/>
        <v>8.9523809523809526</v>
      </c>
      <c r="I15" s="122">
        <f t="shared" si="2"/>
        <v>13.792553191489361</v>
      </c>
    </row>
    <row r="16" spans="2:9" x14ac:dyDescent="0.25">
      <c r="B16" s="199">
        <v>8</v>
      </c>
      <c r="C16" s="5" t="s">
        <v>97</v>
      </c>
      <c r="D16" s="184">
        <v>11</v>
      </c>
      <c r="E16" s="184">
        <v>1010</v>
      </c>
      <c r="F16" s="184">
        <v>94</v>
      </c>
      <c r="G16" s="121">
        <f t="shared" si="0"/>
        <v>91.818181818181813</v>
      </c>
      <c r="H16" s="121">
        <f t="shared" si="1"/>
        <v>8.545454545454545</v>
      </c>
      <c r="I16" s="122">
        <f t="shared" si="2"/>
        <v>10.74468085106383</v>
      </c>
    </row>
    <row r="17" spans="2:9" x14ac:dyDescent="0.25">
      <c r="B17" s="199">
        <v>9</v>
      </c>
      <c r="C17" s="5" t="s">
        <v>98</v>
      </c>
      <c r="D17" s="184">
        <v>26</v>
      </c>
      <c r="E17" s="184">
        <v>4259</v>
      </c>
      <c r="F17" s="184">
        <v>243</v>
      </c>
      <c r="G17" s="121">
        <f t="shared" si="0"/>
        <v>163.80769230769232</v>
      </c>
      <c r="H17" s="121">
        <f t="shared" si="1"/>
        <v>9.3461538461538467</v>
      </c>
      <c r="I17" s="122">
        <f t="shared" si="2"/>
        <v>17.526748971193417</v>
      </c>
    </row>
    <row r="18" spans="2:9" x14ac:dyDescent="0.25">
      <c r="B18" s="199">
        <v>10</v>
      </c>
      <c r="C18" s="5" t="s">
        <v>99</v>
      </c>
      <c r="D18" s="184">
        <v>28</v>
      </c>
      <c r="E18" s="184">
        <v>3034</v>
      </c>
      <c r="F18" s="184">
        <v>219</v>
      </c>
      <c r="G18" s="121">
        <f t="shared" si="0"/>
        <v>108.35714285714286</v>
      </c>
      <c r="H18" s="121">
        <f t="shared" si="1"/>
        <v>7.8214285714285712</v>
      </c>
      <c r="I18" s="122">
        <f t="shared" si="2"/>
        <v>13.853881278538813</v>
      </c>
    </row>
    <row r="19" spans="2:9" x14ac:dyDescent="0.25">
      <c r="B19" s="199">
        <v>11</v>
      </c>
      <c r="C19" s="5" t="s">
        <v>100</v>
      </c>
      <c r="D19" s="184">
        <v>25</v>
      </c>
      <c r="E19" s="184">
        <v>2658</v>
      </c>
      <c r="F19" s="184">
        <v>194</v>
      </c>
      <c r="G19" s="121">
        <f t="shared" si="0"/>
        <v>106.32</v>
      </c>
      <c r="H19" s="121">
        <f t="shared" si="1"/>
        <v>7.76</v>
      </c>
      <c r="I19" s="122">
        <f t="shared" si="2"/>
        <v>13.701030927835051</v>
      </c>
    </row>
    <row r="20" spans="2:9" x14ac:dyDescent="0.25">
      <c r="B20" s="199">
        <v>12</v>
      </c>
      <c r="C20" s="5" t="s">
        <v>101</v>
      </c>
      <c r="D20" s="184">
        <v>24</v>
      </c>
      <c r="E20" s="184">
        <v>2674</v>
      </c>
      <c r="F20" s="184">
        <v>204</v>
      </c>
      <c r="G20" s="121">
        <f t="shared" si="0"/>
        <v>111.41666666666667</v>
      </c>
      <c r="H20" s="121">
        <f t="shared" si="1"/>
        <v>8.5</v>
      </c>
      <c r="I20" s="122">
        <f t="shared" si="2"/>
        <v>13.107843137254902</v>
      </c>
    </row>
    <row r="21" spans="2:9" x14ac:dyDescent="0.25">
      <c r="B21" s="199">
        <v>13</v>
      </c>
      <c r="C21" s="5" t="s">
        <v>102</v>
      </c>
      <c r="D21" s="184">
        <v>30</v>
      </c>
      <c r="E21" s="184">
        <v>3945</v>
      </c>
      <c r="F21" s="184">
        <v>262</v>
      </c>
      <c r="G21" s="121">
        <f t="shared" si="0"/>
        <v>131.5</v>
      </c>
      <c r="H21" s="121">
        <f t="shared" si="1"/>
        <v>8.7333333333333325</v>
      </c>
      <c r="I21" s="122">
        <f t="shared" si="2"/>
        <v>15.057251908396946</v>
      </c>
    </row>
    <row r="22" spans="2:9" x14ac:dyDescent="0.25">
      <c r="B22" s="199">
        <v>14</v>
      </c>
      <c r="C22" s="5" t="s">
        <v>103</v>
      </c>
      <c r="D22" s="184">
        <v>24</v>
      </c>
      <c r="E22" s="184">
        <v>3368</v>
      </c>
      <c r="F22" s="184">
        <v>228</v>
      </c>
      <c r="G22" s="121">
        <f t="shared" si="0"/>
        <v>140.33333333333334</v>
      </c>
      <c r="H22" s="121">
        <f t="shared" si="1"/>
        <v>9.5</v>
      </c>
      <c r="I22" s="122">
        <f t="shared" si="2"/>
        <v>14.771929824561404</v>
      </c>
    </row>
    <row r="23" spans="2:9" x14ac:dyDescent="0.25">
      <c r="B23" s="199">
        <v>15</v>
      </c>
      <c r="C23" s="5" t="s">
        <v>104</v>
      </c>
      <c r="D23" s="184">
        <v>30</v>
      </c>
      <c r="E23" s="184">
        <v>2605</v>
      </c>
      <c r="F23" s="184">
        <v>258</v>
      </c>
      <c r="G23" s="121">
        <f t="shared" si="0"/>
        <v>86.833333333333329</v>
      </c>
      <c r="H23" s="121">
        <f t="shared" si="1"/>
        <v>8.6</v>
      </c>
      <c r="I23" s="122">
        <f t="shared" si="2"/>
        <v>10.096899224806201</v>
      </c>
    </row>
    <row r="24" spans="2:9" x14ac:dyDescent="0.25">
      <c r="B24" s="199">
        <v>16</v>
      </c>
      <c r="C24" s="5" t="s">
        <v>105</v>
      </c>
      <c r="D24" s="184">
        <v>33</v>
      </c>
      <c r="E24" s="184">
        <v>3666</v>
      </c>
      <c r="F24" s="184">
        <v>299</v>
      </c>
      <c r="G24" s="121">
        <f t="shared" si="0"/>
        <v>111.09090909090909</v>
      </c>
      <c r="H24" s="121">
        <f t="shared" si="1"/>
        <v>9.0606060606060606</v>
      </c>
      <c r="I24" s="122">
        <f t="shared" si="2"/>
        <v>12.260869565217391</v>
      </c>
    </row>
    <row r="25" spans="2:9" x14ac:dyDescent="0.25">
      <c r="B25" s="199">
        <v>17</v>
      </c>
      <c r="C25" s="5" t="s">
        <v>106</v>
      </c>
      <c r="D25" s="184">
        <v>38</v>
      </c>
      <c r="E25" s="184">
        <v>4469</v>
      </c>
      <c r="F25" s="184">
        <v>321</v>
      </c>
      <c r="G25" s="121">
        <f t="shared" si="0"/>
        <v>117.60526315789474</v>
      </c>
      <c r="H25" s="121">
        <f t="shared" si="1"/>
        <v>8.4473684210526319</v>
      </c>
      <c r="I25" s="122">
        <f t="shared" si="2"/>
        <v>13.922118380062305</v>
      </c>
    </row>
    <row r="26" spans="2:9" x14ac:dyDescent="0.25">
      <c r="B26" s="199">
        <v>18</v>
      </c>
      <c r="C26" s="5" t="s">
        <v>107</v>
      </c>
      <c r="D26" s="184">
        <v>25</v>
      </c>
      <c r="E26" s="184">
        <v>3448</v>
      </c>
      <c r="F26" s="184">
        <v>233</v>
      </c>
      <c r="G26" s="121">
        <f t="shared" si="0"/>
        <v>137.91999999999999</v>
      </c>
      <c r="H26" s="121">
        <f t="shared" si="1"/>
        <v>9.32</v>
      </c>
      <c r="I26" s="122">
        <f t="shared" si="2"/>
        <v>14.798283261802576</v>
      </c>
    </row>
    <row r="27" spans="2:9" x14ac:dyDescent="0.25">
      <c r="B27" s="199">
        <v>19</v>
      </c>
      <c r="C27" s="5" t="s">
        <v>108</v>
      </c>
      <c r="D27" s="184">
        <v>28</v>
      </c>
      <c r="E27" s="184">
        <v>2350</v>
      </c>
      <c r="F27" s="184">
        <v>230</v>
      </c>
      <c r="G27" s="121">
        <f t="shared" si="0"/>
        <v>83.928571428571431</v>
      </c>
      <c r="H27" s="121">
        <f t="shared" si="1"/>
        <v>8.2142857142857135</v>
      </c>
      <c r="I27" s="122">
        <f t="shared" si="2"/>
        <v>10.217391304347826</v>
      </c>
    </row>
    <row r="28" spans="2:9" x14ac:dyDescent="0.25">
      <c r="B28" s="199">
        <v>20</v>
      </c>
      <c r="C28" s="5" t="s">
        <v>109</v>
      </c>
      <c r="D28" s="184">
        <v>26</v>
      </c>
      <c r="E28" s="184">
        <v>2480</v>
      </c>
      <c r="F28" s="184">
        <v>205</v>
      </c>
      <c r="G28" s="121">
        <f t="shared" si="0"/>
        <v>95.384615384615387</v>
      </c>
      <c r="H28" s="121">
        <f t="shared" si="1"/>
        <v>7.884615384615385</v>
      </c>
      <c r="I28" s="122">
        <f t="shared" si="2"/>
        <v>12.097560975609756</v>
      </c>
    </row>
    <row r="29" spans="2:9" x14ac:dyDescent="0.25">
      <c r="B29" s="199">
        <v>21</v>
      </c>
      <c r="C29" s="5" t="s">
        <v>110</v>
      </c>
      <c r="D29" s="184">
        <v>29</v>
      </c>
      <c r="E29" s="184">
        <v>2897</v>
      </c>
      <c r="F29" s="184">
        <v>246</v>
      </c>
      <c r="G29" s="121">
        <f t="shared" si="0"/>
        <v>99.896551724137936</v>
      </c>
      <c r="H29" s="121">
        <f t="shared" si="1"/>
        <v>8.4827586206896548</v>
      </c>
      <c r="I29" s="122">
        <f t="shared" si="2"/>
        <v>11.776422764227643</v>
      </c>
    </row>
    <row r="30" spans="2:9" x14ac:dyDescent="0.25">
      <c r="B30" s="199">
        <v>22</v>
      </c>
      <c r="C30" s="5" t="s">
        <v>111</v>
      </c>
      <c r="D30" s="184">
        <v>36</v>
      </c>
      <c r="E30" s="184">
        <v>4693</v>
      </c>
      <c r="F30" s="184">
        <v>319</v>
      </c>
      <c r="G30" s="121">
        <f t="shared" si="0"/>
        <v>130.36111111111111</v>
      </c>
      <c r="H30" s="121">
        <f t="shared" si="1"/>
        <v>8.8611111111111107</v>
      </c>
      <c r="I30" s="122">
        <f t="shared" si="2"/>
        <v>14.711598746081505</v>
      </c>
    </row>
    <row r="31" spans="2:9" x14ac:dyDescent="0.25">
      <c r="B31" s="199">
        <v>23</v>
      </c>
      <c r="C31" s="5" t="s">
        <v>112</v>
      </c>
      <c r="D31" s="184">
        <v>25</v>
      </c>
      <c r="E31" s="184">
        <v>3184</v>
      </c>
      <c r="F31" s="184">
        <v>192</v>
      </c>
      <c r="G31" s="121">
        <f t="shared" si="0"/>
        <v>127.36</v>
      </c>
      <c r="H31" s="121">
        <f t="shared" si="1"/>
        <v>7.68</v>
      </c>
      <c r="I31" s="122">
        <f t="shared" si="2"/>
        <v>16.583333333333332</v>
      </c>
    </row>
    <row r="32" spans="2:9" x14ac:dyDescent="0.25">
      <c r="B32" s="199">
        <v>24</v>
      </c>
      <c r="C32" s="5" t="s">
        <v>113</v>
      </c>
      <c r="D32" s="184">
        <v>20</v>
      </c>
      <c r="E32" s="184">
        <v>2667</v>
      </c>
      <c r="F32" s="184">
        <v>191</v>
      </c>
      <c r="G32" s="121">
        <f t="shared" si="0"/>
        <v>133.35</v>
      </c>
      <c r="H32" s="121">
        <f t="shared" si="1"/>
        <v>9.5500000000000007</v>
      </c>
      <c r="I32" s="122">
        <f t="shared" si="2"/>
        <v>13.963350785340314</v>
      </c>
    </row>
    <row r="33" spans="2:11" x14ac:dyDescent="0.25">
      <c r="B33" s="199">
        <v>25</v>
      </c>
      <c r="C33" s="5" t="s">
        <v>114</v>
      </c>
      <c r="D33" s="184">
        <v>20</v>
      </c>
      <c r="E33" s="184">
        <v>4153</v>
      </c>
      <c r="F33" s="184">
        <v>215</v>
      </c>
      <c r="G33" s="121">
        <f t="shared" si="0"/>
        <v>207.65</v>
      </c>
      <c r="H33" s="121">
        <f t="shared" si="1"/>
        <v>10.75</v>
      </c>
      <c r="I33" s="122">
        <f t="shared" si="2"/>
        <v>19.316279069767443</v>
      </c>
    </row>
    <row r="34" spans="2:11" ht="15.75" thickBot="1" x14ac:dyDescent="0.3">
      <c r="B34" s="201">
        <v>26</v>
      </c>
      <c r="C34" s="6" t="s">
        <v>115</v>
      </c>
      <c r="D34" s="223">
        <v>15</v>
      </c>
      <c r="E34" s="223">
        <v>3116</v>
      </c>
      <c r="F34" s="223">
        <v>153</v>
      </c>
      <c r="G34" s="224">
        <f t="shared" si="0"/>
        <v>207.73333333333332</v>
      </c>
      <c r="H34" s="224">
        <f t="shared" si="1"/>
        <v>10.199999999999999</v>
      </c>
      <c r="I34" s="225">
        <f t="shared" si="2"/>
        <v>20.366013071895424</v>
      </c>
    </row>
    <row r="35" spans="2:11" ht="15.75" thickTop="1" x14ac:dyDescent="0.25">
      <c r="B35" s="668" t="s">
        <v>297</v>
      </c>
      <c r="C35" s="669"/>
      <c r="D35" s="422">
        <f>SUM(D9:D34)</f>
        <v>710</v>
      </c>
      <c r="E35" s="423">
        <f>SUM(E9:E34)</f>
        <v>85849</v>
      </c>
      <c r="F35" s="422">
        <f>SUM(F9:F34)</f>
        <v>6258</v>
      </c>
      <c r="G35" s="424">
        <f>AVERAGE(G9:G34)</f>
        <v>123.5793671461625</v>
      </c>
      <c r="H35" s="424">
        <f>AVERAGE(H9:H34)</f>
        <v>8.850200218222021</v>
      </c>
      <c r="I35" s="425">
        <f>AVERAGE(I9:I34)</f>
        <v>13.854765728816176</v>
      </c>
      <c r="K35" s="308">
        <f>+E36-E35</f>
        <v>1849</v>
      </c>
    </row>
    <row r="36" spans="2:11" x14ac:dyDescent="0.25">
      <c r="B36" s="671">
        <v>2015</v>
      </c>
      <c r="C36" s="672"/>
      <c r="D36" s="426">
        <v>716</v>
      </c>
      <c r="E36" s="426">
        <v>87698</v>
      </c>
      <c r="F36" s="426">
        <v>6322</v>
      </c>
      <c r="G36" s="427">
        <v>125.26457403593386</v>
      </c>
      <c r="H36" s="427">
        <v>8.8892369456311293</v>
      </c>
      <c r="I36" s="428">
        <v>13.965979486064064</v>
      </c>
    </row>
    <row r="37" spans="2:11" x14ac:dyDescent="0.25">
      <c r="B37" s="664">
        <v>2014</v>
      </c>
      <c r="C37" s="665"/>
      <c r="D37" s="429">
        <v>727</v>
      </c>
      <c r="E37" s="429">
        <v>90413</v>
      </c>
      <c r="F37" s="429">
        <v>6469</v>
      </c>
      <c r="G37" s="429">
        <v>127</v>
      </c>
      <c r="H37" s="429">
        <v>9</v>
      </c>
      <c r="I37" s="430">
        <v>14</v>
      </c>
    </row>
    <row r="38" spans="2:11" x14ac:dyDescent="0.25">
      <c r="B38" s="664">
        <v>2013</v>
      </c>
      <c r="C38" s="665"/>
      <c r="D38" s="431">
        <v>741</v>
      </c>
      <c r="E38" s="431">
        <v>92818</v>
      </c>
      <c r="F38" s="431">
        <v>6777</v>
      </c>
      <c r="G38" s="431">
        <v>129</v>
      </c>
      <c r="H38" s="431">
        <v>9</v>
      </c>
      <c r="I38" s="432">
        <v>14</v>
      </c>
    </row>
    <row r="39" spans="2:11" ht="15.75" thickBot="1" x14ac:dyDescent="0.3">
      <c r="B39" s="666">
        <v>2012</v>
      </c>
      <c r="C39" s="667"/>
      <c r="D39" s="433">
        <v>746</v>
      </c>
      <c r="E39" s="433">
        <v>96094</v>
      </c>
      <c r="F39" s="433">
        <v>7048</v>
      </c>
      <c r="G39" s="433">
        <v>129</v>
      </c>
      <c r="H39" s="433">
        <v>9</v>
      </c>
      <c r="I39" s="434">
        <v>14</v>
      </c>
    </row>
    <row r="40" spans="2:11" ht="15.75" thickTop="1" x14ac:dyDescent="0.25">
      <c r="B40" s="670" t="s">
        <v>320</v>
      </c>
      <c r="C40" s="670"/>
      <c r="D40" s="670"/>
      <c r="E40" s="670"/>
      <c r="F40" s="670"/>
      <c r="G40" s="670"/>
      <c r="H40" s="117"/>
      <c r="I40" s="117"/>
    </row>
  </sheetData>
  <mergeCells count="17">
    <mergeCell ref="B37:C37"/>
    <mergeCell ref="B38:C38"/>
    <mergeCell ref="B39:C39"/>
    <mergeCell ref="B35:C35"/>
    <mergeCell ref="B40:G40"/>
    <mergeCell ref="B36:C36"/>
    <mergeCell ref="B1:I1"/>
    <mergeCell ref="B2:I2"/>
    <mergeCell ref="B3:I3"/>
    <mergeCell ref="B5:B7"/>
    <mergeCell ref="C5:C7"/>
    <mergeCell ref="D5:D7"/>
    <mergeCell ref="E5:E7"/>
    <mergeCell ref="F5:F7"/>
    <mergeCell ref="G5:G7"/>
    <mergeCell ref="H5:H7"/>
    <mergeCell ref="I5:I7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C4:J164"/>
  <sheetViews>
    <sheetView topLeftCell="H28" workbookViewId="0">
      <selection activeCell="L35" sqref="L35"/>
    </sheetView>
  </sheetViews>
  <sheetFormatPr defaultRowHeight="15" x14ac:dyDescent="0.25"/>
  <cols>
    <col min="1" max="1" width="4" customWidth="1"/>
    <col min="2" max="2" width="3.5703125" customWidth="1"/>
    <col min="3" max="3" width="6.42578125" customWidth="1"/>
    <col min="4" max="4" width="13.5703125" customWidth="1"/>
    <col min="8" max="8" width="9.85546875" customWidth="1"/>
    <col min="9" max="9" width="10.42578125" customWidth="1"/>
    <col min="10" max="10" width="12.140625" customWidth="1"/>
  </cols>
  <sheetData>
    <row r="4" spans="3:10" x14ac:dyDescent="0.25">
      <c r="C4" s="648" t="s">
        <v>334</v>
      </c>
      <c r="D4" s="648"/>
      <c r="E4" s="648"/>
      <c r="F4" s="648"/>
      <c r="G4" s="648"/>
      <c r="H4" s="648"/>
      <c r="I4" s="648"/>
      <c r="J4" s="648"/>
    </row>
    <row r="5" spans="3:10" x14ac:dyDescent="0.25">
      <c r="C5" s="639" t="s">
        <v>162</v>
      </c>
      <c r="D5" s="639"/>
      <c r="E5" s="639"/>
      <c r="F5" s="639"/>
      <c r="G5" s="639"/>
      <c r="H5" s="639"/>
      <c r="I5" s="639"/>
      <c r="J5" s="639"/>
    </row>
    <row r="6" spans="3:10" x14ac:dyDescent="0.25">
      <c r="C6" s="639" t="s">
        <v>293</v>
      </c>
      <c r="D6" s="639"/>
      <c r="E6" s="639"/>
      <c r="F6" s="639"/>
      <c r="G6" s="639"/>
      <c r="H6" s="639"/>
      <c r="I6" s="639"/>
      <c r="J6" s="639"/>
    </row>
    <row r="7" spans="3:10" ht="15.75" thickBot="1" x14ac:dyDescent="0.3">
      <c r="C7" s="97"/>
      <c r="D7" s="97"/>
      <c r="E7" s="97"/>
      <c r="F7" s="97"/>
      <c r="G7" s="97"/>
      <c r="H7" s="97"/>
      <c r="I7" s="97"/>
      <c r="J7" s="97"/>
    </row>
    <row r="8" spans="3:10" ht="15.75" customHeight="1" thickTop="1" x14ac:dyDescent="0.25">
      <c r="C8" s="652" t="s">
        <v>0</v>
      </c>
      <c r="D8" s="655" t="s">
        <v>84</v>
      </c>
      <c r="E8" s="655" t="s">
        <v>85</v>
      </c>
      <c r="F8" s="655" t="s">
        <v>86</v>
      </c>
      <c r="G8" s="655" t="s">
        <v>87</v>
      </c>
      <c r="H8" s="658" t="s">
        <v>88</v>
      </c>
      <c r="I8" s="658" t="s">
        <v>89</v>
      </c>
      <c r="J8" s="661" t="s">
        <v>57</v>
      </c>
    </row>
    <row r="9" spans="3:10" x14ac:dyDescent="0.25">
      <c r="C9" s="653"/>
      <c r="D9" s="656"/>
      <c r="E9" s="656"/>
      <c r="F9" s="656"/>
      <c r="G9" s="656"/>
      <c r="H9" s="659"/>
      <c r="I9" s="659"/>
      <c r="J9" s="662"/>
    </row>
    <row r="10" spans="3:10" ht="15.75" thickBot="1" x14ac:dyDescent="0.3">
      <c r="C10" s="654"/>
      <c r="D10" s="657"/>
      <c r="E10" s="657"/>
      <c r="F10" s="657"/>
      <c r="G10" s="657"/>
      <c r="H10" s="660"/>
      <c r="I10" s="660"/>
      <c r="J10" s="663"/>
    </row>
    <row r="11" spans="3:10" ht="15.75" thickBot="1" x14ac:dyDescent="0.3">
      <c r="C11" s="348" t="s">
        <v>257</v>
      </c>
      <c r="D11" s="260" t="s">
        <v>259</v>
      </c>
      <c r="E11" s="260" t="s">
        <v>260</v>
      </c>
      <c r="F11" s="260" t="s">
        <v>261</v>
      </c>
      <c r="G11" s="261" t="s">
        <v>262</v>
      </c>
      <c r="H11" s="349" t="s">
        <v>263</v>
      </c>
      <c r="I11" s="349" t="s">
        <v>264</v>
      </c>
      <c r="J11" s="350" t="s">
        <v>268</v>
      </c>
    </row>
    <row r="12" spans="3:10" x14ac:dyDescent="0.25">
      <c r="C12" s="311">
        <v>1</v>
      </c>
      <c r="D12" s="101" t="s">
        <v>90</v>
      </c>
      <c r="E12" s="183">
        <v>1</v>
      </c>
      <c r="F12" s="183">
        <v>427</v>
      </c>
      <c r="G12" s="183">
        <v>23</v>
      </c>
      <c r="H12" s="118">
        <f>F12/E12*100%</f>
        <v>427</v>
      </c>
      <c r="I12" s="118">
        <f>G12/E12*100%</f>
        <v>23</v>
      </c>
      <c r="J12" s="119">
        <f>F12/G12*100%</f>
        <v>18.565217391304348</v>
      </c>
    </row>
    <row r="13" spans="3:10" x14ac:dyDescent="0.25">
      <c r="C13" s="312">
        <v>2</v>
      </c>
      <c r="D13" s="5" t="s">
        <v>91</v>
      </c>
      <c r="E13" s="184">
        <v>2</v>
      </c>
      <c r="F13" s="184">
        <v>448</v>
      </c>
      <c r="G13" s="184">
        <v>29</v>
      </c>
      <c r="H13" s="121">
        <f t="shared" ref="H13:H37" si="0">F13/E13*100%</f>
        <v>224</v>
      </c>
      <c r="I13" s="121">
        <f t="shared" ref="I13:I37" si="1">G13/E13*100%</f>
        <v>14.5</v>
      </c>
      <c r="J13" s="122">
        <f t="shared" ref="J13:J37" si="2">F13/G13*100%</f>
        <v>15.448275862068966</v>
      </c>
    </row>
    <row r="14" spans="3:10" x14ac:dyDescent="0.25">
      <c r="C14" s="312">
        <v>3</v>
      </c>
      <c r="D14" s="5" t="s">
        <v>92</v>
      </c>
      <c r="E14" s="184">
        <v>7</v>
      </c>
      <c r="F14" s="184">
        <v>1753</v>
      </c>
      <c r="G14" s="184">
        <v>98</v>
      </c>
      <c r="H14" s="121">
        <f t="shared" si="0"/>
        <v>250.42857142857142</v>
      </c>
      <c r="I14" s="121">
        <f t="shared" si="1"/>
        <v>14</v>
      </c>
      <c r="J14" s="122">
        <f t="shared" si="2"/>
        <v>17.887755102040817</v>
      </c>
    </row>
    <row r="15" spans="3:10" x14ac:dyDescent="0.25">
      <c r="C15" s="312">
        <v>4</v>
      </c>
      <c r="D15" s="5" t="s">
        <v>93</v>
      </c>
      <c r="E15" s="184">
        <v>3</v>
      </c>
      <c r="F15" s="184">
        <v>597</v>
      </c>
      <c r="G15" s="184">
        <v>38</v>
      </c>
      <c r="H15" s="121">
        <f t="shared" si="0"/>
        <v>199</v>
      </c>
      <c r="I15" s="121">
        <f t="shared" si="1"/>
        <v>12.666666666666666</v>
      </c>
      <c r="J15" s="122">
        <f t="shared" si="2"/>
        <v>15.710526315789474</v>
      </c>
    </row>
    <row r="16" spans="3:10" x14ac:dyDescent="0.25">
      <c r="C16" s="312">
        <v>5</v>
      </c>
      <c r="D16" s="5" t="s">
        <v>94</v>
      </c>
      <c r="E16" s="184">
        <v>3</v>
      </c>
      <c r="F16" s="184">
        <v>881</v>
      </c>
      <c r="G16" s="184">
        <v>68</v>
      </c>
      <c r="H16" s="121">
        <f t="shared" si="0"/>
        <v>293.66666666666669</v>
      </c>
      <c r="I16" s="121">
        <f t="shared" si="1"/>
        <v>22.666666666666668</v>
      </c>
      <c r="J16" s="122">
        <f t="shared" si="2"/>
        <v>12.955882352941176</v>
      </c>
    </row>
    <row r="17" spans="3:10" x14ac:dyDescent="0.25">
      <c r="C17" s="312">
        <v>6</v>
      </c>
      <c r="D17" s="5" t="s">
        <v>95</v>
      </c>
      <c r="E17" s="184">
        <v>2</v>
      </c>
      <c r="F17" s="184">
        <v>256</v>
      </c>
      <c r="G17" s="184">
        <v>23</v>
      </c>
      <c r="H17" s="121">
        <f t="shared" si="0"/>
        <v>128</v>
      </c>
      <c r="I17" s="121">
        <f t="shared" si="1"/>
        <v>11.5</v>
      </c>
      <c r="J17" s="122">
        <f t="shared" si="2"/>
        <v>11.130434782608695</v>
      </c>
    </row>
    <row r="18" spans="3:10" x14ac:dyDescent="0.25">
      <c r="C18" s="312">
        <v>7</v>
      </c>
      <c r="D18" s="5" t="s">
        <v>96</v>
      </c>
      <c r="E18" s="184">
        <v>0</v>
      </c>
      <c r="F18" s="184">
        <v>0</v>
      </c>
      <c r="G18" s="184">
        <v>0</v>
      </c>
      <c r="H18" s="121">
        <v>0</v>
      </c>
      <c r="I18" s="121">
        <v>0</v>
      </c>
      <c r="J18" s="122">
        <v>0</v>
      </c>
    </row>
    <row r="19" spans="3:10" x14ac:dyDescent="0.25">
      <c r="C19" s="312">
        <v>8</v>
      </c>
      <c r="D19" s="5" t="s">
        <v>97</v>
      </c>
      <c r="E19" s="184">
        <v>1</v>
      </c>
      <c r="F19" s="184">
        <v>244</v>
      </c>
      <c r="G19" s="184">
        <v>21</v>
      </c>
      <c r="H19" s="121">
        <f t="shared" si="0"/>
        <v>244</v>
      </c>
      <c r="I19" s="121">
        <f t="shared" si="1"/>
        <v>21</v>
      </c>
      <c r="J19" s="122">
        <f t="shared" si="2"/>
        <v>11.619047619047619</v>
      </c>
    </row>
    <row r="20" spans="3:10" x14ac:dyDescent="0.25">
      <c r="C20" s="312">
        <v>9</v>
      </c>
      <c r="D20" s="5" t="s">
        <v>98</v>
      </c>
      <c r="E20" s="184">
        <v>2</v>
      </c>
      <c r="F20" s="184">
        <v>315</v>
      </c>
      <c r="G20" s="184">
        <v>29</v>
      </c>
      <c r="H20" s="121">
        <f t="shared" si="0"/>
        <v>157.5</v>
      </c>
      <c r="I20" s="121">
        <f t="shared" si="1"/>
        <v>14.5</v>
      </c>
      <c r="J20" s="122">
        <f t="shared" si="2"/>
        <v>10.862068965517242</v>
      </c>
    </row>
    <row r="21" spans="3:10" x14ac:dyDescent="0.25">
      <c r="C21" s="312">
        <v>10</v>
      </c>
      <c r="D21" s="5" t="s">
        <v>99</v>
      </c>
      <c r="E21" s="184">
        <v>1</v>
      </c>
      <c r="F21" s="184">
        <v>65</v>
      </c>
      <c r="G21" s="184">
        <v>7</v>
      </c>
      <c r="H21" s="121">
        <f t="shared" si="0"/>
        <v>65</v>
      </c>
      <c r="I21" s="121">
        <f t="shared" si="1"/>
        <v>7</v>
      </c>
      <c r="J21" s="122">
        <f t="shared" si="2"/>
        <v>9.2857142857142865</v>
      </c>
    </row>
    <row r="22" spans="3:10" x14ac:dyDescent="0.25">
      <c r="C22" s="312">
        <v>11</v>
      </c>
      <c r="D22" s="5" t="s">
        <v>100</v>
      </c>
      <c r="E22" s="184">
        <v>0</v>
      </c>
      <c r="F22" s="184">
        <v>0</v>
      </c>
      <c r="G22" s="184">
        <v>0</v>
      </c>
      <c r="H22" s="121">
        <v>0</v>
      </c>
      <c r="I22" s="121">
        <v>0</v>
      </c>
      <c r="J22" s="122">
        <v>0</v>
      </c>
    </row>
    <row r="23" spans="3:10" x14ac:dyDescent="0.25">
      <c r="C23" s="312">
        <v>12</v>
      </c>
      <c r="D23" s="5" t="s">
        <v>101</v>
      </c>
      <c r="E23" s="184">
        <v>1</v>
      </c>
      <c r="F23" s="184">
        <v>356</v>
      </c>
      <c r="G23" s="184">
        <v>20</v>
      </c>
      <c r="H23" s="121">
        <f t="shared" si="0"/>
        <v>356</v>
      </c>
      <c r="I23" s="121">
        <f t="shared" si="1"/>
        <v>20</v>
      </c>
      <c r="J23" s="122">
        <f t="shared" si="2"/>
        <v>17.8</v>
      </c>
    </row>
    <row r="24" spans="3:10" x14ac:dyDescent="0.25">
      <c r="C24" s="312">
        <v>13</v>
      </c>
      <c r="D24" s="5" t="s">
        <v>102</v>
      </c>
      <c r="E24" s="184">
        <v>3</v>
      </c>
      <c r="F24" s="184">
        <v>301</v>
      </c>
      <c r="G24" s="184">
        <v>26</v>
      </c>
      <c r="H24" s="121">
        <f t="shared" si="0"/>
        <v>100.33333333333333</v>
      </c>
      <c r="I24" s="121">
        <f t="shared" si="1"/>
        <v>8.6666666666666661</v>
      </c>
      <c r="J24" s="122">
        <f t="shared" si="2"/>
        <v>11.576923076923077</v>
      </c>
    </row>
    <row r="25" spans="3:10" x14ac:dyDescent="0.25">
      <c r="C25" s="312">
        <v>14</v>
      </c>
      <c r="D25" s="5" t="s">
        <v>103</v>
      </c>
      <c r="E25" s="184">
        <v>2</v>
      </c>
      <c r="F25" s="184">
        <v>568</v>
      </c>
      <c r="G25" s="184">
        <v>39</v>
      </c>
      <c r="H25" s="121">
        <f t="shared" si="0"/>
        <v>284</v>
      </c>
      <c r="I25" s="121">
        <f t="shared" si="1"/>
        <v>19.5</v>
      </c>
      <c r="J25" s="122">
        <f t="shared" si="2"/>
        <v>14.564102564102564</v>
      </c>
    </row>
    <row r="26" spans="3:10" x14ac:dyDescent="0.25">
      <c r="C26" s="312">
        <v>15</v>
      </c>
      <c r="D26" s="5" t="s">
        <v>104</v>
      </c>
      <c r="E26" s="184">
        <v>2</v>
      </c>
      <c r="F26" s="184">
        <v>88</v>
      </c>
      <c r="G26" s="184">
        <v>16</v>
      </c>
      <c r="H26" s="121">
        <v>0</v>
      </c>
      <c r="I26" s="121">
        <v>0</v>
      </c>
      <c r="J26" s="122">
        <v>0</v>
      </c>
    </row>
    <row r="27" spans="3:10" x14ac:dyDescent="0.25">
      <c r="C27" s="312">
        <v>16</v>
      </c>
      <c r="D27" s="5" t="s">
        <v>105</v>
      </c>
      <c r="E27" s="184">
        <v>3</v>
      </c>
      <c r="F27" s="184">
        <v>427</v>
      </c>
      <c r="G27" s="184">
        <v>50</v>
      </c>
      <c r="H27" s="121">
        <f t="shared" si="0"/>
        <v>142.33333333333334</v>
      </c>
      <c r="I27" s="121">
        <f t="shared" si="1"/>
        <v>16.666666666666668</v>
      </c>
      <c r="J27" s="122">
        <f t="shared" si="2"/>
        <v>8.5399999999999991</v>
      </c>
    </row>
    <row r="28" spans="3:10" x14ac:dyDescent="0.25">
      <c r="C28" s="312">
        <v>17</v>
      </c>
      <c r="D28" s="5" t="s">
        <v>106</v>
      </c>
      <c r="E28" s="184">
        <v>3</v>
      </c>
      <c r="F28" s="184">
        <v>356</v>
      </c>
      <c r="G28" s="184">
        <v>31</v>
      </c>
      <c r="H28" s="121">
        <f t="shared" si="0"/>
        <v>118.66666666666667</v>
      </c>
      <c r="I28" s="121">
        <f t="shared" si="1"/>
        <v>10.333333333333334</v>
      </c>
      <c r="J28" s="122">
        <f t="shared" si="2"/>
        <v>11.483870967741936</v>
      </c>
    </row>
    <row r="29" spans="3:10" x14ac:dyDescent="0.25">
      <c r="C29" s="312">
        <v>18</v>
      </c>
      <c r="D29" s="5" t="s">
        <v>107</v>
      </c>
      <c r="E29" s="184">
        <v>5</v>
      </c>
      <c r="F29" s="184">
        <v>1451</v>
      </c>
      <c r="G29" s="184">
        <v>96</v>
      </c>
      <c r="H29" s="121">
        <f t="shared" si="0"/>
        <v>290.2</v>
      </c>
      <c r="I29" s="121">
        <f t="shared" si="1"/>
        <v>19.2</v>
      </c>
      <c r="J29" s="122">
        <f t="shared" si="2"/>
        <v>15.114583333333334</v>
      </c>
    </row>
    <row r="30" spans="3:10" x14ac:dyDescent="0.25">
      <c r="C30" s="312">
        <v>19</v>
      </c>
      <c r="D30" s="5" t="s">
        <v>108</v>
      </c>
      <c r="E30" s="184">
        <v>1</v>
      </c>
      <c r="F30" s="184">
        <v>166</v>
      </c>
      <c r="G30" s="184">
        <v>12</v>
      </c>
      <c r="H30" s="121">
        <f t="shared" si="0"/>
        <v>166</v>
      </c>
      <c r="I30" s="121">
        <f t="shared" si="1"/>
        <v>12</v>
      </c>
      <c r="J30" s="122">
        <f t="shared" si="2"/>
        <v>13.833333333333334</v>
      </c>
    </row>
    <row r="31" spans="3:10" x14ac:dyDescent="0.25">
      <c r="C31" s="312">
        <v>20</v>
      </c>
      <c r="D31" s="5" t="s">
        <v>109</v>
      </c>
      <c r="E31" s="184">
        <v>3</v>
      </c>
      <c r="F31" s="184">
        <v>625</v>
      </c>
      <c r="G31" s="184">
        <v>42</v>
      </c>
      <c r="H31" s="121">
        <f t="shared" si="0"/>
        <v>208.33333333333334</v>
      </c>
      <c r="I31" s="121">
        <f t="shared" si="1"/>
        <v>14</v>
      </c>
      <c r="J31" s="122">
        <f t="shared" si="2"/>
        <v>14.880952380952381</v>
      </c>
    </row>
    <row r="32" spans="3:10" x14ac:dyDescent="0.25">
      <c r="C32" s="312">
        <v>21</v>
      </c>
      <c r="D32" s="5" t="s">
        <v>110</v>
      </c>
      <c r="E32" s="184">
        <v>1</v>
      </c>
      <c r="F32" s="184">
        <v>297</v>
      </c>
      <c r="G32" s="184">
        <v>24</v>
      </c>
      <c r="H32" s="121">
        <f t="shared" si="0"/>
        <v>297</v>
      </c>
      <c r="I32" s="121">
        <f t="shared" si="1"/>
        <v>24</v>
      </c>
      <c r="J32" s="122">
        <f t="shared" si="2"/>
        <v>12.375</v>
      </c>
    </row>
    <row r="33" spans="3:10" x14ac:dyDescent="0.25">
      <c r="C33" s="312">
        <v>22</v>
      </c>
      <c r="D33" s="5" t="s">
        <v>111</v>
      </c>
      <c r="E33" s="184">
        <v>2</v>
      </c>
      <c r="F33" s="184">
        <v>606</v>
      </c>
      <c r="G33" s="184">
        <v>39</v>
      </c>
      <c r="H33" s="121">
        <f t="shared" si="0"/>
        <v>303</v>
      </c>
      <c r="I33" s="121">
        <f t="shared" si="1"/>
        <v>19.5</v>
      </c>
      <c r="J33" s="122">
        <f t="shared" si="2"/>
        <v>15.538461538461538</v>
      </c>
    </row>
    <row r="34" spans="3:10" x14ac:dyDescent="0.25">
      <c r="C34" s="312">
        <v>23</v>
      </c>
      <c r="D34" s="5" t="s">
        <v>112</v>
      </c>
      <c r="E34" s="184">
        <v>0</v>
      </c>
      <c r="F34" s="184">
        <v>0</v>
      </c>
      <c r="G34" s="184">
        <v>0</v>
      </c>
      <c r="H34" s="121">
        <v>0</v>
      </c>
      <c r="I34" s="121">
        <v>0</v>
      </c>
      <c r="J34" s="122">
        <v>0</v>
      </c>
    </row>
    <row r="35" spans="3:10" x14ac:dyDescent="0.25">
      <c r="C35" s="312">
        <v>24</v>
      </c>
      <c r="D35" s="5" t="s">
        <v>113</v>
      </c>
      <c r="E35" s="184">
        <v>3</v>
      </c>
      <c r="F35" s="184">
        <v>210</v>
      </c>
      <c r="G35" s="184">
        <v>23</v>
      </c>
      <c r="H35" s="121">
        <f t="shared" si="0"/>
        <v>70</v>
      </c>
      <c r="I35" s="121">
        <f t="shared" si="1"/>
        <v>7.666666666666667</v>
      </c>
      <c r="J35" s="122">
        <f t="shared" si="2"/>
        <v>9.1304347826086953</v>
      </c>
    </row>
    <row r="36" spans="3:10" x14ac:dyDescent="0.25">
      <c r="C36" s="312">
        <v>25</v>
      </c>
      <c r="D36" s="5" t="s">
        <v>114</v>
      </c>
      <c r="E36" s="184">
        <v>10</v>
      </c>
      <c r="F36" s="184">
        <v>2582</v>
      </c>
      <c r="G36" s="184">
        <v>145</v>
      </c>
      <c r="H36" s="121">
        <f t="shared" si="0"/>
        <v>258.2</v>
      </c>
      <c r="I36" s="121">
        <f t="shared" si="1"/>
        <v>14.5</v>
      </c>
      <c r="J36" s="122">
        <f>F36/G36*100%</f>
        <v>17.806896551724137</v>
      </c>
    </row>
    <row r="37" spans="3:10" ht="15.75" thickBot="1" x14ac:dyDescent="0.3">
      <c r="C37" s="115">
        <v>26</v>
      </c>
      <c r="D37" s="134" t="s">
        <v>115</v>
      </c>
      <c r="E37" s="187">
        <v>4</v>
      </c>
      <c r="F37" s="187">
        <v>1261</v>
      </c>
      <c r="G37" s="187">
        <v>74</v>
      </c>
      <c r="H37" s="228">
        <f t="shared" si="0"/>
        <v>315.25</v>
      </c>
      <c r="I37" s="228">
        <f t="shared" si="1"/>
        <v>18.5</v>
      </c>
      <c r="J37" s="229">
        <f t="shared" si="2"/>
        <v>17.04054054054054</v>
      </c>
    </row>
    <row r="38" spans="3:10" x14ac:dyDescent="0.25">
      <c r="C38" s="679" t="s">
        <v>297</v>
      </c>
      <c r="D38" s="680"/>
      <c r="E38" s="357">
        <f>SUM(E12:E37)</f>
        <v>65</v>
      </c>
      <c r="F38" s="357">
        <f>SUM(F12:F37)</f>
        <v>14280</v>
      </c>
      <c r="G38" s="357">
        <f>SUM(G12:G37)</f>
        <v>973</v>
      </c>
      <c r="H38" s="579">
        <v>188</v>
      </c>
      <c r="I38" s="579">
        <v>13</v>
      </c>
      <c r="J38" s="580">
        <v>12</v>
      </c>
    </row>
    <row r="39" spans="3:10" x14ac:dyDescent="0.25">
      <c r="C39" s="673">
        <v>2015</v>
      </c>
      <c r="D39" s="674"/>
      <c r="E39" s="358">
        <v>57</v>
      </c>
      <c r="F39" s="358">
        <v>13015</v>
      </c>
      <c r="G39" s="358">
        <v>883</v>
      </c>
      <c r="H39" s="359">
        <v>191.49893162393164</v>
      </c>
      <c r="I39" s="359">
        <v>13.966025641025642</v>
      </c>
      <c r="J39" s="360">
        <v>11.459365918523199</v>
      </c>
    </row>
    <row r="40" spans="3:10" x14ac:dyDescent="0.25">
      <c r="C40" s="675">
        <v>2014</v>
      </c>
      <c r="D40" s="676"/>
      <c r="E40" s="361">
        <v>53</v>
      </c>
      <c r="F40" s="361">
        <v>11437</v>
      </c>
      <c r="G40" s="361">
        <v>789</v>
      </c>
      <c r="H40" s="361">
        <v>177</v>
      </c>
      <c r="I40" s="361">
        <v>13</v>
      </c>
      <c r="J40" s="362">
        <v>11</v>
      </c>
    </row>
    <row r="41" spans="3:10" x14ac:dyDescent="0.25">
      <c r="C41" s="675">
        <v>2013</v>
      </c>
      <c r="D41" s="676"/>
      <c r="E41" s="363">
        <v>53</v>
      </c>
      <c r="F41" s="363">
        <v>10364</v>
      </c>
      <c r="G41" s="363">
        <v>750</v>
      </c>
      <c r="H41" s="363">
        <v>154</v>
      </c>
      <c r="I41" s="363">
        <v>12</v>
      </c>
      <c r="J41" s="364">
        <v>10</v>
      </c>
    </row>
    <row r="42" spans="3:10" ht="15.75" thickBot="1" x14ac:dyDescent="0.3">
      <c r="C42" s="677">
        <v>2012</v>
      </c>
      <c r="D42" s="678"/>
      <c r="E42" s="365">
        <v>53</v>
      </c>
      <c r="F42" s="365">
        <v>8629</v>
      </c>
      <c r="G42" s="365">
        <v>664</v>
      </c>
      <c r="H42" s="365">
        <v>163</v>
      </c>
      <c r="I42" s="365">
        <v>12</v>
      </c>
      <c r="J42" s="366">
        <v>13</v>
      </c>
    </row>
    <row r="43" spans="3:10" ht="15.75" thickTop="1" x14ac:dyDescent="0.25">
      <c r="C43" s="310" t="s">
        <v>320</v>
      </c>
      <c r="D43" s="310"/>
      <c r="E43" s="310"/>
      <c r="F43" s="310"/>
      <c r="G43" s="93"/>
      <c r="H43" s="93"/>
      <c r="I43" s="93"/>
      <c r="J43" s="93"/>
    </row>
    <row r="44" spans="3:10" x14ac:dyDescent="0.25">
      <c r="C44" s="166"/>
      <c r="D44" s="166"/>
      <c r="E44" s="166"/>
      <c r="F44" s="166"/>
      <c r="G44" s="93"/>
      <c r="H44" s="93"/>
      <c r="I44" s="93"/>
      <c r="J44" s="93"/>
    </row>
    <row r="45" spans="3:10" x14ac:dyDescent="0.25">
      <c r="C45" s="166"/>
      <c r="D45" s="166"/>
      <c r="E45" s="166"/>
      <c r="F45" s="166"/>
      <c r="G45" s="93"/>
      <c r="H45" s="93"/>
      <c r="I45" s="93"/>
      <c r="J45" s="93"/>
    </row>
    <row r="46" spans="3:10" x14ac:dyDescent="0.25">
      <c r="C46" s="166"/>
      <c r="D46" s="166"/>
      <c r="E46" s="166"/>
      <c r="F46" s="166"/>
      <c r="G46" s="93"/>
      <c r="H46" s="93"/>
      <c r="I46" s="93"/>
      <c r="J46" s="93"/>
    </row>
    <row r="47" spans="3:10" x14ac:dyDescent="0.25">
      <c r="C47" s="166"/>
      <c r="D47" s="166"/>
      <c r="E47" s="166"/>
      <c r="F47" s="166"/>
      <c r="G47" s="93"/>
      <c r="H47" s="93"/>
      <c r="I47" s="93"/>
      <c r="J47" s="93"/>
    </row>
    <row r="48" spans="3:10" x14ac:dyDescent="0.25">
      <c r="C48" s="166"/>
      <c r="D48" s="166"/>
      <c r="E48" s="166"/>
      <c r="F48" s="166"/>
      <c r="G48" s="93"/>
      <c r="H48" s="93"/>
      <c r="I48" s="93"/>
      <c r="J48" s="93"/>
    </row>
    <row r="49" spans="3:10" x14ac:dyDescent="0.25">
      <c r="C49" s="166"/>
      <c r="D49" s="166"/>
      <c r="E49" s="166"/>
      <c r="F49" s="166"/>
      <c r="G49" s="93"/>
      <c r="H49" s="93"/>
      <c r="I49" s="93"/>
      <c r="J49" s="93"/>
    </row>
    <row r="50" spans="3:10" x14ac:dyDescent="0.25">
      <c r="C50" s="166"/>
      <c r="D50" s="166"/>
      <c r="E50" s="166"/>
      <c r="F50" s="166"/>
      <c r="G50" s="93"/>
      <c r="H50" s="93"/>
      <c r="I50" s="93"/>
      <c r="J50" s="93"/>
    </row>
    <row r="51" spans="3:10" x14ac:dyDescent="0.25">
      <c r="C51" s="166"/>
      <c r="D51" s="166"/>
      <c r="E51" s="166"/>
      <c r="F51" s="166"/>
      <c r="G51" s="93"/>
      <c r="H51" s="93"/>
      <c r="I51" s="93"/>
      <c r="J51" s="93"/>
    </row>
    <row r="52" spans="3:10" x14ac:dyDescent="0.25">
      <c r="C52" s="166"/>
      <c r="D52" s="166"/>
      <c r="E52" s="166"/>
      <c r="F52" s="166"/>
      <c r="G52" s="93"/>
      <c r="H52" s="93"/>
      <c r="I52" s="93"/>
      <c r="J52" s="93"/>
    </row>
    <row r="53" spans="3:10" x14ac:dyDescent="0.25">
      <c r="C53" s="166"/>
      <c r="D53" s="166"/>
      <c r="E53" s="166"/>
      <c r="F53" s="166"/>
      <c r="G53" s="93"/>
      <c r="H53" s="93"/>
      <c r="I53" s="93"/>
      <c r="J53" s="93"/>
    </row>
    <row r="54" spans="3:10" x14ac:dyDescent="0.25">
      <c r="C54" s="166"/>
      <c r="D54" s="166"/>
      <c r="E54" s="166"/>
      <c r="F54" s="166"/>
      <c r="G54" s="93"/>
      <c r="H54" s="93"/>
      <c r="I54" s="93"/>
      <c r="J54" s="93"/>
    </row>
    <row r="55" spans="3:10" x14ac:dyDescent="0.25">
      <c r="C55" s="166"/>
      <c r="D55" s="166"/>
      <c r="E55" s="166"/>
      <c r="F55" s="166"/>
      <c r="G55" s="93"/>
      <c r="H55" s="93"/>
      <c r="I55" s="93"/>
      <c r="J55" s="93"/>
    </row>
    <row r="56" spans="3:10" x14ac:dyDescent="0.25">
      <c r="C56" s="166"/>
      <c r="D56" s="166"/>
      <c r="E56" s="166"/>
      <c r="F56" s="166"/>
      <c r="G56" s="93"/>
      <c r="H56" s="93"/>
      <c r="I56" s="93"/>
      <c r="J56" s="93"/>
    </row>
    <row r="57" spans="3:10" x14ac:dyDescent="0.25">
      <c r="C57" s="166"/>
      <c r="D57" s="166"/>
      <c r="E57" s="166"/>
      <c r="F57" s="166"/>
      <c r="G57" s="93"/>
      <c r="H57" s="93"/>
      <c r="I57" s="93"/>
      <c r="J57" s="93"/>
    </row>
    <row r="58" spans="3:10" x14ac:dyDescent="0.25">
      <c r="C58" s="166"/>
      <c r="D58" s="166"/>
      <c r="E58" s="166"/>
      <c r="F58" s="166"/>
      <c r="G58" s="93"/>
      <c r="H58" s="93"/>
      <c r="I58" s="93"/>
      <c r="J58" s="93"/>
    </row>
    <row r="59" spans="3:10" x14ac:dyDescent="0.25">
      <c r="C59" s="94"/>
      <c r="D59" s="94"/>
      <c r="E59" s="94"/>
      <c r="F59" s="94"/>
      <c r="G59" s="94"/>
      <c r="H59" s="94"/>
      <c r="I59" s="94"/>
      <c r="J59" s="94"/>
    </row>
    <row r="60" spans="3:10" x14ac:dyDescent="0.25">
      <c r="C60" s="94"/>
      <c r="D60" s="94"/>
      <c r="E60" s="94"/>
      <c r="F60" s="94"/>
      <c r="G60" s="94"/>
      <c r="H60" s="94"/>
      <c r="I60" s="94"/>
      <c r="J60" s="94"/>
    </row>
    <row r="61" spans="3:10" x14ac:dyDescent="0.25">
      <c r="C61" s="94"/>
      <c r="D61" s="94"/>
      <c r="E61" s="94"/>
      <c r="F61" s="94"/>
      <c r="G61" s="94"/>
      <c r="H61" s="94"/>
      <c r="I61" s="94"/>
      <c r="J61" s="94"/>
    </row>
    <row r="66" ht="15.75" customHeight="1" x14ac:dyDescent="0.25"/>
    <row r="102" spans="3:10" x14ac:dyDescent="0.25">
      <c r="C102" s="94"/>
      <c r="D102" s="94"/>
      <c r="E102" s="94"/>
      <c r="F102" s="94"/>
      <c r="G102" s="94"/>
      <c r="H102" s="94"/>
      <c r="I102" s="94"/>
      <c r="J102" s="94"/>
    </row>
    <row r="103" spans="3:10" x14ac:dyDescent="0.25">
      <c r="C103" s="94"/>
      <c r="D103" s="94"/>
      <c r="E103" s="94"/>
      <c r="F103" s="94"/>
      <c r="G103" s="94"/>
      <c r="H103" s="94"/>
      <c r="I103" s="94"/>
      <c r="J103" s="94"/>
    </row>
    <row r="104" spans="3:10" x14ac:dyDescent="0.25">
      <c r="C104" s="94"/>
      <c r="D104" s="94"/>
      <c r="E104" s="94"/>
      <c r="F104" s="94"/>
      <c r="G104" s="94"/>
      <c r="H104" s="94"/>
      <c r="I104" s="94"/>
      <c r="J104" s="94"/>
    </row>
    <row r="105" spans="3:10" x14ac:dyDescent="0.25">
      <c r="C105" s="94"/>
      <c r="D105" s="94"/>
      <c r="E105" s="94"/>
      <c r="F105" s="94"/>
      <c r="G105" s="94"/>
      <c r="H105" s="94"/>
      <c r="I105" s="94"/>
      <c r="J105" s="94"/>
    </row>
    <row r="106" spans="3:10" x14ac:dyDescent="0.25">
      <c r="C106" s="94"/>
      <c r="D106" s="94"/>
      <c r="E106" s="94"/>
      <c r="F106" s="94"/>
      <c r="G106" s="94"/>
      <c r="H106" s="94"/>
      <c r="I106" s="94"/>
      <c r="J106" s="94"/>
    </row>
    <row r="107" spans="3:10" x14ac:dyDescent="0.25">
      <c r="C107" s="94"/>
      <c r="D107" s="94"/>
      <c r="E107" s="94"/>
      <c r="F107" s="94"/>
      <c r="G107" s="94"/>
      <c r="H107" s="94"/>
      <c r="I107" s="94"/>
      <c r="J107" s="94"/>
    </row>
    <row r="118" ht="15.75" customHeight="1" x14ac:dyDescent="0.25"/>
    <row r="154" spans="3:10" x14ac:dyDescent="0.25">
      <c r="C154" s="94"/>
      <c r="D154" s="94"/>
      <c r="E154" s="94"/>
      <c r="F154" s="94"/>
      <c r="G154" s="94"/>
      <c r="H154" s="94"/>
      <c r="I154" s="94"/>
      <c r="J154" s="94"/>
    </row>
    <row r="155" spans="3:10" x14ac:dyDescent="0.25">
      <c r="C155" s="94"/>
      <c r="D155" s="94"/>
      <c r="E155" s="94"/>
      <c r="F155" s="94"/>
      <c r="G155" s="94"/>
      <c r="H155" s="94"/>
      <c r="I155" s="94"/>
      <c r="J155" s="94"/>
    </row>
    <row r="156" spans="3:10" x14ac:dyDescent="0.25">
      <c r="C156" s="94"/>
      <c r="D156" s="94"/>
      <c r="E156" s="94"/>
      <c r="F156" s="94"/>
      <c r="G156" s="94"/>
      <c r="H156" s="94"/>
      <c r="I156" s="94"/>
      <c r="J156" s="94"/>
    </row>
    <row r="157" spans="3:10" x14ac:dyDescent="0.25">
      <c r="C157" s="94"/>
      <c r="D157" s="94"/>
      <c r="E157" s="94"/>
      <c r="F157" s="94"/>
      <c r="G157" s="94"/>
      <c r="H157" s="94"/>
      <c r="I157" s="94"/>
      <c r="J157" s="94"/>
    </row>
    <row r="158" spans="3:10" x14ac:dyDescent="0.25">
      <c r="C158" s="94"/>
      <c r="D158" s="94"/>
      <c r="E158" s="94"/>
      <c r="F158" s="94"/>
      <c r="G158" s="94"/>
      <c r="H158" s="94"/>
      <c r="I158" s="94"/>
      <c r="J158" s="94"/>
    </row>
    <row r="159" spans="3:10" x14ac:dyDescent="0.25">
      <c r="C159" s="94"/>
      <c r="D159" s="94"/>
      <c r="E159" s="94"/>
      <c r="F159" s="94"/>
      <c r="G159" s="94"/>
      <c r="H159" s="94"/>
      <c r="I159" s="94"/>
      <c r="J159" s="94"/>
    </row>
    <row r="160" spans="3:10" x14ac:dyDescent="0.25">
      <c r="C160" s="94"/>
      <c r="D160" s="94"/>
      <c r="E160" s="94"/>
      <c r="F160" s="94"/>
      <c r="G160" s="94"/>
      <c r="H160" s="94"/>
      <c r="I160" s="94"/>
      <c r="J160" s="94"/>
    </row>
    <row r="161" spans="3:10" x14ac:dyDescent="0.25">
      <c r="C161" s="94"/>
      <c r="D161" s="94"/>
      <c r="E161" s="94"/>
      <c r="F161" s="94"/>
      <c r="G161" s="94"/>
      <c r="H161" s="94"/>
      <c r="I161" s="94"/>
      <c r="J161" s="94"/>
    </row>
    <row r="162" spans="3:10" x14ac:dyDescent="0.25">
      <c r="C162" s="94"/>
      <c r="D162" s="94"/>
      <c r="E162" s="94"/>
      <c r="F162" s="94"/>
      <c r="G162" s="94"/>
      <c r="H162" s="94"/>
      <c r="I162" s="94"/>
      <c r="J162" s="94"/>
    </row>
    <row r="163" spans="3:10" x14ac:dyDescent="0.25">
      <c r="C163" s="94"/>
      <c r="D163" s="94"/>
      <c r="E163" s="94"/>
      <c r="F163" s="94"/>
      <c r="G163" s="94"/>
      <c r="H163" s="94"/>
      <c r="I163" s="94"/>
      <c r="J163" s="94"/>
    </row>
    <row r="164" spans="3:10" x14ac:dyDescent="0.25">
      <c r="C164" s="94"/>
      <c r="D164" s="94"/>
      <c r="E164" s="94"/>
      <c r="F164" s="94"/>
      <c r="G164" s="94"/>
      <c r="H164" s="94"/>
      <c r="I164" s="94"/>
      <c r="J164" s="94"/>
    </row>
  </sheetData>
  <mergeCells count="16">
    <mergeCell ref="C39:D39"/>
    <mergeCell ref="C40:D40"/>
    <mergeCell ref="C41:D41"/>
    <mergeCell ref="C42:D42"/>
    <mergeCell ref="C4:J4"/>
    <mergeCell ref="C5:J5"/>
    <mergeCell ref="C6:J6"/>
    <mergeCell ref="C8:C10"/>
    <mergeCell ref="D8:D10"/>
    <mergeCell ref="E8:E10"/>
    <mergeCell ref="F8:F10"/>
    <mergeCell ref="G8:G10"/>
    <mergeCell ref="H8:H10"/>
    <mergeCell ref="I8:I10"/>
    <mergeCell ref="J8:J10"/>
    <mergeCell ref="C38:D38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I41"/>
  <sheetViews>
    <sheetView workbookViewId="0">
      <selection activeCell="J29" sqref="J29"/>
    </sheetView>
  </sheetViews>
  <sheetFormatPr defaultRowHeight="15" x14ac:dyDescent="0.25"/>
  <cols>
    <col min="1" max="1" width="5.7109375" customWidth="1"/>
    <col min="2" max="2" width="5.42578125" customWidth="1"/>
    <col min="3" max="3" width="15.85546875" customWidth="1"/>
    <col min="4" max="4" width="10" customWidth="1"/>
    <col min="5" max="5" width="9.42578125" customWidth="1"/>
    <col min="6" max="6" width="8.7109375" customWidth="1"/>
    <col min="7" max="7" width="14.42578125" customWidth="1"/>
    <col min="8" max="8" width="14.28515625" customWidth="1"/>
    <col min="9" max="9" width="15.140625" customWidth="1"/>
  </cols>
  <sheetData>
    <row r="2" spans="2:9" x14ac:dyDescent="0.25">
      <c r="B2" s="648" t="s">
        <v>335</v>
      </c>
      <c r="C2" s="648"/>
      <c r="D2" s="648"/>
      <c r="E2" s="648"/>
      <c r="F2" s="648"/>
      <c r="G2" s="648"/>
      <c r="H2" s="648"/>
      <c r="I2" s="648"/>
    </row>
    <row r="3" spans="2:9" x14ac:dyDescent="0.25">
      <c r="B3" s="687" t="s">
        <v>252</v>
      </c>
      <c r="C3" s="687"/>
      <c r="D3" s="687"/>
      <c r="E3" s="687"/>
      <c r="F3" s="687"/>
      <c r="G3" s="687"/>
      <c r="H3" s="687"/>
      <c r="I3" s="687"/>
    </row>
    <row r="4" spans="2:9" x14ac:dyDescent="0.25">
      <c r="B4" s="639" t="s">
        <v>293</v>
      </c>
      <c r="C4" s="639"/>
      <c r="D4" s="639"/>
      <c r="E4" s="639"/>
      <c r="F4" s="639"/>
      <c r="G4" s="639"/>
      <c r="H4" s="639"/>
      <c r="I4" s="639"/>
    </row>
    <row r="5" spans="2:9" ht="15.75" thickBot="1" x14ac:dyDescent="0.3">
      <c r="B5" s="125"/>
      <c r="C5" s="125"/>
      <c r="D5" s="125"/>
      <c r="E5" s="125"/>
      <c r="F5" s="125"/>
      <c r="G5" s="125"/>
      <c r="H5" s="125"/>
      <c r="I5" s="125"/>
    </row>
    <row r="6" spans="2:9" ht="15.75" thickTop="1" x14ac:dyDescent="0.25">
      <c r="B6" s="652" t="s">
        <v>0</v>
      </c>
      <c r="C6" s="655" t="s">
        <v>84</v>
      </c>
      <c r="D6" s="655" t="s">
        <v>85</v>
      </c>
      <c r="E6" s="655" t="s">
        <v>86</v>
      </c>
      <c r="F6" s="655" t="s">
        <v>87</v>
      </c>
      <c r="G6" s="658" t="s">
        <v>88</v>
      </c>
      <c r="H6" s="658" t="s">
        <v>89</v>
      </c>
      <c r="I6" s="661" t="s">
        <v>57</v>
      </c>
    </row>
    <row r="7" spans="2:9" x14ac:dyDescent="0.25">
      <c r="B7" s="653"/>
      <c r="C7" s="656"/>
      <c r="D7" s="656"/>
      <c r="E7" s="656"/>
      <c r="F7" s="656"/>
      <c r="G7" s="659"/>
      <c r="H7" s="659"/>
      <c r="I7" s="662"/>
    </row>
    <row r="8" spans="2:9" ht="15.75" thickBot="1" x14ac:dyDescent="0.3">
      <c r="B8" s="654"/>
      <c r="C8" s="657"/>
      <c r="D8" s="657"/>
      <c r="E8" s="657"/>
      <c r="F8" s="657"/>
      <c r="G8" s="660"/>
      <c r="H8" s="660"/>
      <c r="I8" s="663"/>
    </row>
    <row r="9" spans="2:9" ht="15.75" thickBot="1" x14ac:dyDescent="0.3">
      <c r="B9" s="348" t="s">
        <v>257</v>
      </c>
      <c r="C9" s="260" t="s">
        <v>259</v>
      </c>
      <c r="D9" s="260" t="s">
        <v>260</v>
      </c>
      <c r="E9" s="260" t="s">
        <v>261</v>
      </c>
      <c r="F9" s="260" t="s">
        <v>262</v>
      </c>
      <c r="G9" s="349" t="s">
        <v>263</v>
      </c>
      <c r="H9" s="349" t="s">
        <v>264</v>
      </c>
      <c r="I9" s="350" t="s">
        <v>268</v>
      </c>
    </row>
    <row r="10" spans="2:9" x14ac:dyDescent="0.25">
      <c r="B10" s="200">
        <v>1</v>
      </c>
      <c r="C10" s="101" t="s">
        <v>90</v>
      </c>
      <c r="D10" s="183">
        <v>0</v>
      </c>
      <c r="E10" s="183">
        <v>0</v>
      </c>
      <c r="F10" s="183">
        <v>0</v>
      </c>
      <c r="G10" s="183">
        <v>0</v>
      </c>
      <c r="H10" s="183">
        <v>0</v>
      </c>
      <c r="I10" s="222">
        <v>0</v>
      </c>
    </row>
    <row r="11" spans="2:9" x14ac:dyDescent="0.25">
      <c r="B11" s="513">
        <v>2</v>
      </c>
      <c r="C11" s="5" t="s">
        <v>91</v>
      </c>
      <c r="D11" s="184">
        <v>0</v>
      </c>
      <c r="E11" s="184">
        <v>0</v>
      </c>
      <c r="F11" s="184">
        <v>0</v>
      </c>
      <c r="G11" s="184">
        <v>0</v>
      </c>
      <c r="H11" s="184">
        <v>0</v>
      </c>
      <c r="I11" s="193">
        <v>0</v>
      </c>
    </row>
    <row r="12" spans="2:9" x14ac:dyDescent="0.25">
      <c r="B12" s="513">
        <v>3</v>
      </c>
      <c r="C12" s="5" t="s">
        <v>92</v>
      </c>
      <c r="D12" s="184">
        <v>0</v>
      </c>
      <c r="E12" s="184">
        <v>0</v>
      </c>
      <c r="F12" s="184">
        <v>0</v>
      </c>
      <c r="G12" s="184">
        <v>0</v>
      </c>
      <c r="H12" s="184">
        <v>0</v>
      </c>
      <c r="I12" s="193">
        <v>0</v>
      </c>
    </row>
    <row r="13" spans="2:9" x14ac:dyDescent="0.25">
      <c r="B13" s="513">
        <v>4</v>
      </c>
      <c r="C13" s="5" t="s">
        <v>93</v>
      </c>
      <c r="D13" s="184">
        <v>0</v>
      </c>
      <c r="E13" s="184">
        <v>0</v>
      </c>
      <c r="F13" s="184">
        <v>0</v>
      </c>
      <c r="G13" s="184">
        <v>0</v>
      </c>
      <c r="H13" s="184">
        <v>0</v>
      </c>
      <c r="I13" s="193">
        <v>0</v>
      </c>
    </row>
    <row r="14" spans="2:9" x14ac:dyDescent="0.25">
      <c r="B14" s="513">
        <v>5</v>
      </c>
      <c r="C14" s="5" t="s">
        <v>94</v>
      </c>
      <c r="D14" s="184">
        <v>0</v>
      </c>
      <c r="E14" s="184">
        <v>0</v>
      </c>
      <c r="F14" s="184">
        <v>0</v>
      </c>
      <c r="G14" s="184">
        <v>0</v>
      </c>
      <c r="H14" s="184">
        <v>0</v>
      </c>
      <c r="I14" s="193">
        <v>0</v>
      </c>
    </row>
    <row r="15" spans="2:9" x14ac:dyDescent="0.25">
      <c r="B15" s="513">
        <v>6</v>
      </c>
      <c r="C15" s="5" t="s">
        <v>95</v>
      </c>
      <c r="D15" s="184">
        <v>0</v>
      </c>
      <c r="E15" s="184">
        <v>0</v>
      </c>
      <c r="F15" s="184">
        <v>0</v>
      </c>
      <c r="G15" s="184">
        <v>0</v>
      </c>
      <c r="H15" s="184">
        <v>0</v>
      </c>
      <c r="I15" s="193">
        <v>0</v>
      </c>
    </row>
    <row r="16" spans="2:9" x14ac:dyDescent="0.25">
      <c r="B16" s="513">
        <v>7</v>
      </c>
      <c r="C16" s="5" t="s">
        <v>96</v>
      </c>
      <c r="D16" s="184">
        <v>0</v>
      </c>
      <c r="E16" s="184">
        <v>0</v>
      </c>
      <c r="F16" s="184">
        <v>0</v>
      </c>
      <c r="G16" s="184">
        <v>0</v>
      </c>
      <c r="H16" s="184">
        <v>0</v>
      </c>
      <c r="I16" s="193">
        <v>0</v>
      </c>
    </row>
    <row r="17" spans="2:9" x14ac:dyDescent="0.25">
      <c r="B17" s="513">
        <v>8</v>
      </c>
      <c r="C17" s="5" t="s">
        <v>97</v>
      </c>
      <c r="D17" s="184">
        <v>0</v>
      </c>
      <c r="E17" s="184">
        <v>0</v>
      </c>
      <c r="F17" s="184">
        <v>0</v>
      </c>
      <c r="G17" s="184">
        <v>0</v>
      </c>
      <c r="H17" s="184">
        <v>0</v>
      </c>
      <c r="I17" s="193">
        <v>0</v>
      </c>
    </row>
    <row r="18" spans="2:9" x14ac:dyDescent="0.25">
      <c r="B18" s="513">
        <v>9</v>
      </c>
      <c r="C18" s="5" t="s">
        <v>98</v>
      </c>
      <c r="D18" s="184">
        <v>0</v>
      </c>
      <c r="E18" s="184">
        <v>0</v>
      </c>
      <c r="F18" s="184">
        <v>0</v>
      </c>
      <c r="G18" s="184">
        <v>0</v>
      </c>
      <c r="H18" s="184">
        <v>0</v>
      </c>
      <c r="I18" s="193">
        <v>0</v>
      </c>
    </row>
    <row r="19" spans="2:9" x14ac:dyDescent="0.25">
      <c r="B19" s="513">
        <v>10</v>
      </c>
      <c r="C19" s="5" t="s">
        <v>99</v>
      </c>
      <c r="D19" s="184">
        <v>0</v>
      </c>
      <c r="E19" s="184">
        <v>0</v>
      </c>
      <c r="F19" s="184">
        <v>0</v>
      </c>
      <c r="G19" s="184">
        <v>0</v>
      </c>
      <c r="H19" s="184">
        <v>0</v>
      </c>
      <c r="I19" s="193">
        <v>0</v>
      </c>
    </row>
    <row r="20" spans="2:9" x14ac:dyDescent="0.25">
      <c r="B20" s="513">
        <v>11</v>
      </c>
      <c r="C20" s="5" t="s">
        <v>100</v>
      </c>
      <c r="D20" s="184">
        <v>0</v>
      </c>
      <c r="E20" s="184">
        <v>0</v>
      </c>
      <c r="F20" s="184">
        <v>0</v>
      </c>
      <c r="G20" s="184">
        <v>0</v>
      </c>
      <c r="H20" s="184">
        <v>0</v>
      </c>
      <c r="I20" s="193">
        <v>0</v>
      </c>
    </row>
    <row r="21" spans="2:9" x14ac:dyDescent="0.25">
      <c r="B21" s="513">
        <v>12</v>
      </c>
      <c r="C21" s="5" t="s">
        <v>101</v>
      </c>
      <c r="D21" s="184">
        <v>0</v>
      </c>
      <c r="E21" s="184">
        <v>0</v>
      </c>
      <c r="F21" s="184">
        <v>0</v>
      </c>
      <c r="G21" s="184">
        <v>0</v>
      </c>
      <c r="H21" s="121">
        <v>0</v>
      </c>
      <c r="I21" s="122">
        <v>0</v>
      </c>
    </row>
    <row r="22" spans="2:9" x14ac:dyDescent="0.25">
      <c r="B22" s="513">
        <v>13</v>
      </c>
      <c r="C22" s="5" t="s">
        <v>102</v>
      </c>
      <c r="D22" s="184">
        <v>1</v>
      </c>
      <c r="E22" s="184">
        <v>451</v>
      </c>
      <c r="F22" s="184">
        <v>16</v>
      </c>
      <c r="G22" s="184">
        <f>E22/D22*100%</f>
        <v>451</v>
      </c>
      <c r="H22" s="121">
        <f>F22/D22*100%</f>
        <v>16</v>
      </c>
      <c r="I22" s="122">
        <f>E22/F22*100%</f>
        <v>28.1875</v>
      </c>
    </row>
    <row r="23" spans="2:9" x14ac:dyDescent="0.25">
      <c r="B23" s="513">
        <v>14</v>
      </c>
      <c r="C23" s="5" t="s">
        <v>103</v>
      </c>
      <c r="D23" s="184">
        <v>0</v>
      </c>
      <c r="E23" s="184">
        <v>0</v>
      </c>
      <c r="F23" s="184">
        <v>0</v>
      </c>
      <c r="G23" s="184">
        <v>0</v>
      </c>
      <c r="H23" s="121">
        <v>0</v>
      </c>
      <c r="I23" s="122">
        <v>0</v>
      </c>
    </row>
    <row r="24" spans="2:9" x14ac:dyDescent="0.25">
      <c r="B24" s="513">
        <v>15</v>
      </c>
      <c r="C24" s="5" t="s">
        <v>104</v>
      </c>
      <c r="D24" s="184">
        <v>0</v>
      </c>
      <c r="E24" s="184">
        <v>0</v>
      </c>
      <c r="F24" s="184">
        <v>0</v>
      </c>
      <c r="G24" s="184">
        <v>0</v>
      </c>
      <c r="H24" s="121">
        <v>0</v>
      </c>
      <c r="I24" s="122">
        <v>0</v>
      </c>
    </row>
    <row r="25" spans="2:9" x14ac:dyDescent="0.25">
      <c r="B25" s="513">
        <v>16</v>
      </c>
      <c r="C25" s="5" t="s">
        <v>105</v>
      </c>
      <c r="D25" s="184">
        <v>0</v>
      </c>
      <c r="E25" s="184">
        <v>0</v>
      </c>
      <c r="F25" s="184">
        <v>0</v>
      </c>
      <c r="G25" s="184">
        <v>0</v>
      </c>
      <c r="H25" s="121">
        <v>0</v>
      </c>
      <c r="I25" s="122">
        <v>0</v>
      </c>
    </row>
    <row r="26" spans="2:9" x14ac:dyDescent="0.25">
      <c r="B26" s="513">
        <v>17</v>
      </c>
      <c r="C26" s="5" t="s">
        <v>106</v>
      </c>
      <c r="D26" s="184">
        <v>0</v>
      </c>
      <c r="E26" s="184">
        <v>0</v>
      </c>
      <c r="F26" s="184">
        <v>0</v>
      </c>
      <c r="G26" s="184">
        <v>0</v>
      </c>
      <c r="H26" s="121">
        <v>0</v>
      </c>
      <c r="I26" s="122">
        <v>0</v>
      </c>
    </row>
    <row r="27" spans="2:9" x14ac:dyDescent="0.25">
      <c r="B27" s="513">
        <v>18</v>
      </c>
      <c r="C27" s="5" t="s">
        <v>107</v>
      </c>
      <c r="D27" s="184">
        <v>0</v>
      </c>
      <c r="E27" s="184">
        <v>0</v>
      </c>
      <c r="F27" s="184">
        <v>0</v>
      </c>
      <c r="G27" s="184">
        <v>0</v>
      </c>
      <c r="H27" s="121">
        <v>0</v>
      </c>
      <c r="I27" s="122">
        <v>0</v>
      </c>
    </row>
    <row r="28" spans="2:9" x14ac:dyDescent="0.25">
      <c r="B28" s="513">
        <v>19</v>
      </c>
      <c r="C28" s="5" t="s">
        <v>108</v>
      </c>
      <c r="D28" s="184">
        <v>1</v>
      </c>
      <c r="E28" s="184">
        <v>202</v>
      </c>
      <c r="F28" s="184">
        <v>14</v>
      </c>
      <c r="G28" s="184">
        <f>E28/D28*100%</f>
        <v>202</v>
      </c>
      <c r="H28" s="121">
        <f>F28/D28*100%</f>
        <v>14</v>
      </c>
      <c r="I28" s="122">
        <f>E28/F28*100%</f>
        <v>14.428571428571429</v>
      </c>
    </row>
    <row r="29" spans="2:9" x14ac:dyDescent="0.25">
      <c r="B29" s="513">
        <v>20</v>
      </c>
      <c r="C29" s="5" t="s">
        <v>109</v>
      </c>
      <c r="D29" s="184">
        <v>1</v>
      </c>
      <c r="E29" s="184">
        <v>536</v>
      </c>
      <c r="F29" s="184">
        <v>22</v>
      </c>
      <c r="G29" s="184">
        <f>E29/D29*100%</f>
        <v>536</v>
      </c>
      <c r="H29" s="121">
        <f>F29/D29*100%</f>
        <v>22</v>
      </c>
      <c r="I29" s="122">
        <f>E29/F29*100%</f>
        <v>24.363636363636363</v>
      </c>
    </row>
    <row r="30" spans="2:9" x14ac:dyDescent="0.25">
      <c r="B30" s="513">
        <v>21</v>
      </c>
      <c r="C30" s="5" t="s">
        <v>110</v>
      </c>
      <c r="D30" s="184">
        <v>0</v>
      </c>
      <c r="E30" s="184">
        <v>0</v>
      </c>
      <c r="F30" s="184">
        <v>0</v>
      </c>
      <c r="G30" s="184">
        <v>0</v>
      </c>
      <c r="H30" s="184">
        <v>0</v>
      </c>
      <c r="I30" s="193">
        <v>0</v>
      </c>
    </row>
    <row r="31" spans="2:9" x14ac:dyDescent="0.25">
      <c r="B31" s="513">
        <v>22</v>
      </c>
      <c r="C31" s="5" t="s">
        <v>111</v>
      </c>
      <c r="D31" s="184">
        <v>0</v>
      </c>
      <c r="E31" s="184">
        <v>0</v>
      </c>
      <c r="F31" s="184">
        <v>0</v>
      </c>
      <c r="G31" s="184">
        <v>0</v>
      </c>
      <c r="H31" s="184">
        <v>0</v>
      </c>
      <c r="I31" s="193">
        <v>0</v>
      </c>
    </row>
    <row r="32" spans="2:9" x14ac:dyDescent="0.25">
      <c r="B32" s="513">
        <v>23</v>
      </c>
      <c r="C32" s="5" t="s">
        <v>112</v>
      </c>
      <c r="D32" s="184">
        <v>0</v>
      </c>
      <c r="E32" s="184">
        <v>0</v>
      </c>
      <c r="F32" s="184">
        <v>0</v>
      </c>
      <c r="G32" s="184">
        <v>0</v>
      </c>
      <c r="H32" s="184">
        <v>0</v>
      </c>
      <c r="I32" s="193">
        <v>0</v>
      </c>
    </row>
    <row r="33" spans="2:9" x14ac:dyDescent="0.25">
      <c r="B33" s="513">
        <v>24</v>
      </c>
      <c r="C33" s="5" t="s">
        <v>113</v>
      </c>
      <c r="D33" s="184">
        <v>0</v>
      </c>
      <c r="E33" s="184">
        <v>0</v>
      </c>
      <c r="F33" s="184">
        <v>0</v>
      </c>
      <c r="G33" s="184">
        <v>0</v>
      </c>
      <c r="H33" s="184">
        <v>0</v>
      </c>
      <c r="I33" s="193">
        <v>0</v>
      </c>
    </row>
    <row r="34" spans="2:9" x14ac:dyDescent="0.25">
      <c r="B34" s="513">
        <v>25</v>
      </c>
      <c r="C34" s="5" t="s">
        <v>114</v>
      </c>
      <c r="D34" s="184">
        <v>0</v>
      </c>
      <c r="E34" s="184">
        <v>0</v>
      </c>
      <c r="F34" s="184">
        <v>0</v>
      </c>
      <c r="G34" s="184">
        <v>0</v>
      </c>
      <c r="H34" s="184">
        <v>0</v>
      </c>
      <c r="I34" s="193">
        <v>0</v>
      </c>
    </row>
    <row r="35" spans="2:9" ht="15.75" thickBot="1" x14ac:dyDescent="0.3">
      <c r="B35" s="115">
        <v>26</v>
      </c>
      <c r="C35" s="134" t="s">
        <v>115</v>
      </c>
      <c r="D35" s="187">
        <v>0</v>
      </c>
      <c r="E35" s="187">
        <v>0</v>
      </c>
      <c r="F35" s="187">
        <v>0</v>
      </c>
      <c r="G35" s="187">
        <v>0</v>
      </c>
      <c r="H35" s="187">
        <v>0</v>
      </c>
      <c r="I35" s="549">
        <v>0</v>
      </c>
    </row>
    <row r="36" spans="2:9" x14ac:dyDescent="0.25">
      <c r="B36" s="688" t="s">
        <v>297</v>
      </c>
      <c r="C36" s="689"/>
      <c r="D36" s="256">
        <f>SUM(D10:D35)</f>
        <v>3</v>
      </c>
      <c r="E36" s="256">
        <f>SUM(E10:E35)</f>
        <v>1189</v>
      </c>
      <c r="F36" s="256">
        <f>SUM(F10:F35)</f>
        <v>52</v>
      </c>
      <c r="G36" s="256">
        <f>+E36/D36</f>
        <v>396.33333333333331</v>
      </c>
      <c r="H36" s="256">
        <f>+F36/D36</f>
        <v>17.333333333333332</v>
      </c>
      <c r="I36" s="257">
        <f>+E36/F36</f>
        <v>22.865384615384617</v>
      </c>
    </row>
    <row r="37" spans="2:9" x14ac:dyDescent="0.25">
      <c r="B37" s="681">
        <v>2015</v>
      </c>
      <c r="C37" s="682"/>
      <c r="D37" s="427">
        <v>3</v>
      </c>
      <c r="E37" s="427">
        <v>1070</v>
      </c>
      <c r="F37" s="427">
        <v>51</v>
      </c>
      <c r="G37" s="427">
        <v>356.66666666666669</v>
      </c>
      <c r="H37" s="427">
        <v>17</v>
      </c>
      <c r="I37" s="428">
        <v>20.520779220779218</v>
      </c>
    </row>
    <row r="38" spans="2:9" x14ac:dyDescent="0.25">
      <c r="B38" s="683">
        <v>2014</v>
      </c>
      <c r="C38" s="684"/>
      <c r="D38" s="435">
        <v>3</v>
      </c>
      <c r="E38" s="435">
        <v>988</v>
      </c>
      <c r="F38" s="435">
        <v>52</v>
      </c>
      <c r="G38" s="435">
        <v>329.33333333333331</v>
      </c>
      <c r="H38" s="435">
        <v>17.333333333333332</v>
      </c>
      <c r="I38" s="436">
        <v>18.717171717171713</v>
      </c>
    </row>
    <row r="39" spans="2:9" x14ac:dyDescent="0.25">
      <c r="B39" s="683">
        <v>2013</v>
      </c>
      <c r="C39" s="684"/>
      <c r="D39" s="435">
        <v>3</v>
      </c>
      <c r="E39" s="435">
        <v>873</v>
      </c>
      <c r="F39" s="435">
        <v>51</v>
      </c>
      <c r="G39" s="435">
        <v>291</v>
      </c>
      <c r="H39" s="435">
        <v>17</v>
      </c>
      <c r="I39" s="436">
        <v>17</v>
      </c>
    </row>
    <row r="40" spans="2:9" ht="15.75" thickBot="1" x14ac:dyDescent="0.3">
      <c r="B40" s="685">
        <v>2012</v>
      </c>
      <c r="C40" s="686"/>
      <c r="D40" s="437">
        <v>3</v>
      </c>
      <c r="E40" s="437">
        <v>806</v>
      </c>
      <c r="F40" s="437">
        <v>61</v>
      </c>
      <c r="G40" s="437">
        <v>269</v>
      </c>
      <c r="H40" s="437">
        <v>20</v>
      </c>
      <c r="I40" s="438">
        <v>13</v>
      </c>
    </row>
    <row r="41" spans="2:9" ht="15.75" thickTop="1" x14ac:dyDescent="0.25">
      <c r="B41" s="309" t="s">
        <v>320</v>
      </c>
      <c r="C41" s="309"/>
      <c r="D41" s="309"/>
      <c r="E41" s="309"/>
      <c r="F41" s="126"/>
      <c r="G41" s="126"/>
      <c r="H41" s="126"/>
      <c r="I41" s="126"/>
    </row>
  </sheetData>
  <mergeCells count="16">
    <mergeCell ref="B37:C37"/>
    <mergeCell ref="B38:C38"/>
    <mergeCell ref="B39:C39"/>
    <mergeCell ref="B40:C40"/>
    <mergeCell ref="B2:I2"/>
    <mergeCell ref="B3:I3"/>
    <mergeCell ref="B4:I4"/>
    <mergeCell ref="G6:G8"/>
    <mergeCell ref="H6:H8"/>
    <mergeCell ref="I6:I8"/>
    <mergeCell ref="F6:F8"/>
    <mergeCell ref="B36:C36"/>
    <mergeCell ref="B6:B8"/>
    <mergeCell ref="C6:C8"/>
    <mergeCell ref="D6:D8"/>
    <mergeCell ref="E6:E8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I41"/>
  <sheetViews>
    <sheetView topLeftCell="A22" workbookViewId="0">
      <selection activeCell="L9" sqref="L9"/>
    </sheetView>
  </sheetViews>
  <sheetFormatPr defaultRowHeight="15" x14ac:dyDescent="0.25"/>
  <cols>
    <col min="1" max="1" width="7.140625" customWidth="1"/>
    <col min="2" max="2" width="5" customWidth="1"/>
    <col min="3" max="3" width="13.85546875" customWidth="1"/>
    <col min="4" max="4" width="9.42578125" customWidth="1"/>
    <col min="5" max="5" width="9" customWidth="1"/>
    <col min="6" max="6" width="9.140625" customWidth="1"/>
    <col min="7" max="7" width="16.7109375" customWidth="1"/>
    <col min="8" max="8" width="14.28515625" customWidth="1"/>
    <col min="9" max="9" width="14.42578125" customWidth="1"/>
  </cols>
  <sheetData>
    <row r="2" spans="2:9" x14ac:dyDescent="0.25">
      <c r="B2" s="648" t="s">
        <v>350</v>
      </c>
      <c r="C2" s="648"/>
      <c r="D2" s="648"/>
      <c r="E2" s="648"/>
      <c r="F2" s="648"/>
      <c r="G2" s="648"/>
      <c r="H2" s="648"/>
      <c r="I2" s="648"/>
    </row>
    <row r="3" spans="2:9" x14ac:dyDescent="0.25">
      <c r="B3" s="687" t="s">
        <v>253</v>
      </c>
      <c r="C3" s="687"/>
      <c r="D3" s="687"/>
      <c r="E3" s="687"/>
      <c r="F3" s="687"/>
      <c r="G3" s="687"/>
      <c r="H3" s="687"/>
      <c r="I3" s="687"/>
    </row>
    <row r="4" spans="2:9" x14ac:dyDescent="0.25">
      <c r="B4" s="639" t="s">
        <v>293</v>
      </c>
      <c r="C4" s="639"/>
      <c r="D4" s="639"/>
      <c r="E4" s="639"/>
      <c r="F4" s="639"/>
      <c r="G4" s="639"/>
      <c r="H4" s="639"/>
      <c r="I4" s="639"/>
    </row>
    <row r="5" spans="2:9" ht="15.75" thickBot="1" x14ac:dyDescent="0.3">
      <c r="B5" s="97"/>
      <c r="C5" s="97"/>
      <c r="D5" s="97"/>
      <c r="E5" s="97"/>
      <c r="F5" s="97"/>
      <c r="G5" s="97"/>
      <c r="H5" s="97"/>
      <c r="I5" s="97"/>
    </row>
    <row r="6" spans="2:9" ht="15.75" thickTop="1" x14ac:dyDescent="0.25">
      <c r="B6" s="652" t="s">
        <v>0</v>
      </c>
      <c r="C6" s="655" t="s">
        <v>84</v>
      </c>
      <c r="D6" s="655" t="s">
        <v>85</v>
      </c>
      <c r="E6" s="655" t="s">
        <v>86</v>
      </c>
      <c r="F6" s="655" t="s">
        <v>87</v>
      </c>
      <c r="G6" s="658" t="s">
        <v>88</v>
      </c>
      <c r="H6" s="658" t="s">
        <v>89</v>
      </c>
      <c r="I6" s="661" t="s">
        <v>57</v>
      </c>
    </row>
    <row r="7" spans="2:9" x14ac:dyDescent="0.25">
      <c r="B7" s="653"/>
      <c r="C7" s="656"/>
      <c r="D7" s="656"/>
      <c r="E7" s="656"/>
      <c r="F7" s="656"/>
      <c r="G7" s="659"/>
      <c r="H7" s="659"/>
      <c r="I7" s="662"/>
    </row>
    <row r="8" spans="2:9" ht="15.75" thickBot="1" x14ac:dyDescent="0.3">
      <c r="B8" s="654"/>
      <c r="C8" s="657"/>
      <c r="D8" s="657"/>
      <c r="E8" s="657"/>
      <c r="F8" s="657"/>
      <c r="G8" s="660"/>
      <c r="H8" s="660"/>
      <c r="I8" s="663"/>
    </row>
    <row r="9" spans="2:9" ht="15.75" thickBot="1" x14ac:dyDescent="0.3">
      <c r="B9" s="439" t="s">
        <v>257</v>
      </c>
      <c r="C9" s="440" t="s">
        <v>259</v>
      </c>
      <c r="D9" s="440" t="s">
        <v>260</v>
      </c>
      <c r="E9" s="440" t="s">
        <v>261</v>
      </c>
      <c r="F9" s="440" t="s">
        <v>262</v>
      </c>
      <c r="G9" s="441" t="s">
        <v>263</v>
      </c>
      <c r="H9" s="441" t="s">
        <v>264</v>
      </c>
      <c r="I9" s="442" t="s">
        <v>268</v>
      </c>
    </row>
    <row r="10" spans="2:9" x14ac:dyDescent="0.25">
      <c r="B10" s="200">
        <v>1</v>
      </c>
      <c r="C10" s="101" t="s">
        <v>90</v>
      </c>
      <c r="D10" s="118">
        <v>1</v>
      </c>
      <c r="E10" s="118">
        <v>143</v>
      </c>
      <c r="F10" s="118">
        <v>8</v>
      </c>
      <c r="G10" s="118">
        <v>0</v>
      </c>
      <c r="H10" s="118">
        <v>0</v>
      </c>
      <c r="I10" s="119">
        <v>0</v>
      </c>
    </row>
    <row r="11" spans="2:9" x14ac:dyDescent="0.25">
      <c r="B11" s="513">
        <v>2</v>
      </c>
      <c r="C11" s="5" t="s">
        <v>91</v>
      </c>
      <c r="D11" s="121">
        <v>1</v>
      </c>
      <c r="E11" s="121">
        <v>88</v>
      </c>
      <c r="F11" s="121">
        <v>7</v>
      </c>
      <c r="G11" s="121">
        <f>E11/D11*100%</f>
        <v>88</v>
      </c>
      <c r="H11" s="121">
        <f>F11/D11*100%</f>
        <v>7</v>
      </c>
      <c r="I11" s="122">
        <f>E11/F11*100%</f>
        <v>12.571428571428571</v>
      </c>
    </row>
    <row r="12" spans="2:9" x14ac:dyDescent="0.25">
      <c r="B12" s="513">
        <v>3</v>
      </c>
      <c r="C12" s="5" t="s">
        <v>92</v>
      </c>
      <c r="D12" s="121">
        <v>0</v>
      </c>
      <c r="E12" s="121">
        <v>0</v>
      </c>
      <c r="F12" s="121">
        <v>0</v>
      </c>
      <c r="G12" s="121">
        <v>0</v>
      </c>
      <c r="H12" s="121">
        <v>0</v>
      </c>
      <c r="I12" s="122">
        <v>0</v>
      </c>
    </row>
    <row r="13" spans="2:9" x14ac:dyDescent="0.25">
      <c r="B13" s="513">
        <v>4</v>
      </c>
      <c r="C13" s="5" t="s">
        <v>93</v>
      </c>
      <c r="D13" s="121">
        <v>4</v>
      </c>
      <c r="E13" s="121">
        <v>549</v>
      </c>
      <c r="F13" s="121">
        <v>43</v>
      </c>
      <c r="G13" s="121">
        <f>E13/D13*100%</f>
        <v>137.25</v>
      </c>
      <c r="H13" s="121">
        <f>F13/D13*100%</f>
        <v>10.75</v>
      </c>
      <c r="I13" s="122">
        <f>E13/F13*100%</f>
        <v>12.767441860465116</v>
      </c>
    </row>
    <row r="14" spans="2:9" x14ac:dyDescent="0.25">
      <c r="B14" s="513">
        <v>5</v>
      </c>
      <c r="C14" s="5" t="s">
        <v>94</v>
      </c>
      <c r="D14" s="121">
        <v>1</v>
      </c>
      <c r="E14" s="121">
        <v>184</v>
      </c>
      <c r="F14" s="121">
        <v>9</v>
      </c>
      <c r="G14" s="121">
        <f>E14/D14*100%</f>
        <v>184</v>
      </c>
      <c r="H14" s="121">
        <f>F14/D14*100%</f>
        <v>9</v>
      </c>
      <c r="I14" s="122">
        <f>E14/F14*100%</f>
        <v>20.444444444444443</v>
      </c>
    </row>
    <row r="15" spans="2:9" x14ac:dyDescent="0.25">
      <c r="B15" s="513">
        <v>6</v>
      </c>
      <c r="C15" s="5" t="s">
        <v>95</v>
      </c>
      <c r="D15" s="121">
        <v>9</v>
      </c>
      <c r="E15" s="121">
        <v>1228</v>
      </c>
      <c r="F15" s="121">
        <v>88</v>
      </c>
      <c r="G15" s="121">
        <f>E15/D15*100%</f>
        <v>136.44444444444446</v>
      </c>
      <c r="H15" s="121">
        <f>F15/D15*100%</f>
        <v>9.7777777777777786</v>
      </c>
      <c r="I15" s="122">
        <f>E15/F15*100%</f>
        <v>13.954545454545455</v>
      </c>
    </row>
    <row r="16" spans="2:9" x14ac:dyDescent="0.25">
      <c r="B16" s="513">
        <v>7</v>
      </c>
      <c r="C16" s="5" t="s">
        <v>96</v>
      </c>
      <c r="D16" s="121">
        <v>3</v>
      </c>
      <c r="E16" s="121">
        <v>583</v>
      </c>
      <c r="F16" s="121">
        <v>33</v>
      </c>
      <c r="G16" s="121">
        <v>0</v>
      </c>
      <c r="H16" s="121">
        <v>0</v>
      </c>
      <c r="I16" s="122">
        <v>0</v>
      </c>
    </row>
    <row r="17" spans="2:9" x14ac:dyDescent="0.25">
      <c r="B17" s="513">
        <v>8</v>
      </c>
      <c r="C17" s="5" t="s">
        <v>97</v>
      </c>
      <c r="D17" s="121">
        <v>1</v>
      </c>
      <c r="E17" s="121">
        <v>524</v>
      </c>
      <c r="F17" s="121">
        <v>28</v>
      </c>
      <c r="G17" s="121">
        <f>E17/D17*100%</f>
        <v>524</v>
      </c>
      <c r="H17" s="121">
        <f>F17/D17*100%</f>
        <v>28</v>
      </c>
      <c r="I17" s="122">
        <f>E17/F17*100%</f>
        <v>18.714285714285715</v>
      </c>
    </row>
    <row r="18" spans="2:9" x14ac:dyDescent="0.25">
      <c r="B18" s="513">
        <v>9</v>
      </c>
      <c r="C18" s="5" t="s">
        <v>98</v>
      </c>
      <c r="D18" s="121">
        <v>1</v>
      </c>
      <c r="E18" s="121">
        <v>198</v>
      </c>
      <c r="F18" s="121">
        <v>9</v>
      </c>
      <c r="G18" s="121">
        <f>E18/D18*100%</f>
        <v>198</v>
      </c>
      <c r="H18" s="121">
        <f>F18/D18*100%</f>
        <v>9</v>
      </c>
      <c r="I18" s="122">
        <f>E18/F18*100%</f>
        <v>22</v>
      </c>
    </row>
    <row r="19" spans="2:9" x14ac:dyDescent="0.25">
      <c r="B19" s="513">
        <v>10</v>
      </c>
      <c r="C19" s="5" t="s">
        <v>99</v>
      </c>
      <c r="D19" s="121">
        <v>4</v>
      </c>
      <c r="E19" s="121">
        <v>705</v>
      </c>
      <c r="F19" s="121">
        <v>42</v>
      </c>
      <c r="G19" s="121">
        <f>E19/D19*100%</f>
        <v>176.25</v>
      </c>
      <c r="H19" s="121">
        <f>F19/D19*100%</f>
        <v>10.5</v>
      </c>
      <c r="I19" s="122">
        <f>E19/F19*100%</f>
        <v>16.785714285714285</v>
      </c>
    </row>
    <row r="20" spans="2:9" x14ac:dyDescent="0.25">
      <c r="B20" s="513">
        <v>11</v>
      </c>
      <c r="C20" s="5" t="s">
        <v>100</v>
      </c>
      <c r="D20" s="121">
        <v>1</v>
      </c>
      <c r="E20" s="121">
        <v>262</v>
      </c>
      <c r="F20" s="121">
        <v>14</v>
      </c>
      <c r="G20" s="121">
        <v>0</v>
      </c>
      <c r="H20" s="121">
        <v>0</v>
      </c>
      <c r="I20" s="122">
        <v>0</v>
      </c>
    </row>
    <row r="21" spans="2:9" x14ac:dyDescent="0.25">
      <c r="B21" s="513">
        <v>12</v>
      </c>
      <c r="C21" s="5" t="s">
        <v>101</v>
      </c>
      <c r="D21" s="121">
        <v>6</v>
      </c>
      <c r="E21" s="121">
        <v>980</v>
      </c>
      <c r="F21" s="121">
        <v>58</v>
      </c>
      <c r="G21" s="121">
        <f>E21/D21*100%</f>
        <v>163.33333333333334</v>
      </c>
      <c r="H21" s="121">
        <f>F21/D21*100%</f>
        <v>9.6666666666666661</v>
      </c>
      <c r="I21" s="122">
        <f>E21/F21*100%</f>
        <v>16.896551724137932</v>
      </c>
    </row>
    <row r="22" spans="2:9" x14ac:dyDescent="0.25">
      <c r="B22" s="513">
        <v>13</v>
      </c>
      <c r="C22" s="5" t="s">
        <v>102</v>
      </c>
      <c r="D22" s="121">
        <v>8</v>
      </c>
      <c r="E22" s="121">
        <v>1287</v>
      </c>
      <c r="F22" s="121">
        <v>75</v>
      </c>
      <c r="G22" s="121">
        <f>E22/D22*100%</f>
        <v>160.875</v>
      </c>
      <c r="H22" s="121">
        <f>F22/D22*100%</f>
        <v>9.375</v>
      </c>
      <c r="I22" s="122">
        <f>E22/F22*100%</f>
        <v>17.16</v>
      </c>
    </row>
    <row r="23" spans="2:9" x14ac:dyDescent="0.25">
      <c r="B23" s="513">
        <v>14</v>
      </c>
      <c r="C23" s="5" t="s">
        <v>103</v>
      </c>
      <c r="D23" s="121">
        <v>2</v>
      </c>
      <c r="E23" s="121">
        <v>157</v>
      </c>
      <c r="F23" s="121">
        <v>17</v>
      </c>
      <c r="G23" s="121">
        <f>E23/D23*100%</f>
        <v>78.5</v>
      </c>
      <c r="H23" s="121">
        <f>F23/D23*100%</f>
        <v>8.5</v>
      </c>
      <c r="I23" s="122">
        <f>E23/F23*100%</f>
        <v>9.235294117647058</v>
      </c>
    </row>
    <row r="24" spans="2:9" x14ac:dyDescent="0.25">
      <c r="B24" s="513">
        <v>15</v>
      </c>
      <c r="C24" s="5" t="s">
        <v>104</v>
      </c>
      <c r="D24" s="121">
        <v>5</v>
      </c>
      <c r="E24" s="121">
        <v>542</v>
      </c>
      <c r="F24" s="121">
        <v>37</v>
      </c>
      <c r="G24" s="121">
        <v>0</v>
      </c>
      <c r="H24" s="121">
        <v>0</v>
      </c>
      <c r="I24" s="122">
        <v>0</v>
      </c>
    </row>
    <row r="25" spans="2:9" x14ac:dyDescent="0.25">
      <c r="B25" s="513">
        <v>16</v>
      </c>
      <c r="C25" s="5" t="s">
        <v>105</v>
      </c>
      <c r="D25" s="121">
        <v>7</v>
      </c>
      <c r="E25" s="121">
        <v>1041</v>
      </c>
      <c r="F25" s="121">
        <v>72</v>
      </c>
      <c r="G25" s="121">
        <f>E25/D25*100%</f>
        <v>148.71428571428572</v>
      </c>
      <c r="H25" s="121">
        <f>F25/D25*100%</f>
        <v>10.285714285714286</v>
      </c>
      <c r="I25" s="122">
        <f>E25/F25*100%</f>
        <v>14.458333333333334</v>
      </c>
    </row>
    <row r="26" spans="2:9" x14ac:dyDescent="0.25">
      <c r="B26" s="513">
        <v>17</v>
      </c>
      <c r="C26" s="5" t="s">
        <v>106</v>
      </c>
      <c r="D26" s="121">
        <v>1</v>
      </c>
      <c r="E26" s="121">
        <v>74</v>
      </c>
      <c r="F26" s="121">
        <v>8</v>
      </c>
      <c r="G26" s="121">
        <f>E26/D26*100%</f>
        <v>74</v>
      </c>
      <c r="H26" s="121">
        <f>F26/D26*100%</f>
        <v>8</v>
      </c>
      <c r="I26" s="122">
        <f>E26/F26*100%</f>
        <v>9.25</v>
      </c>
    </row>
    <row r="27" spans="2:9" x14ac:dyDescent="0.25">
      <c r="B27" s="513">
        <v>18</v>
      </c>
      <c r="C27" s="5" t="s">
        <v>107</v>
      </c>
      <c r="D27" s="121">
        <v>0</v>
      </c>
      <c r="E27" s="121">
        <v>0</v>
      </c>
      <c r="F27" s="121">
        <v>0</v>
      </c>
      <c r="G27" s="121">
        <v>0</v>
      </c>
      <c r="H27" s="121">
        <v>0</v>
      </c>
      <c r="I27" s="122">
        <v>0</v>
      </c>
    </row>
    <row r="28" spans="2:9" x14ac:dyDescent="0.25">
      <c r="B28" s="513">
        <v>19</v>
      </c>
      <c r="C28" s="5" t="s">
        <v>108</v>
      </c>
      <c r="D28" s="121">
        <v>5</v>
      </c>
      <c r="E28" s="121">
        <v>542</v>
      </c>
      <c r="F28" s="121">
        <v>42</v>
      </c>
      <c r="G28" s="121">
        <f>E28/D28*100%</f>
        <v>108.4</v>
      </c>
      <c r="H28" s="121">
        <f>F28/D28*100%</f>
        <v>8.4</v>
      </c>
      <c r="I28" s="122">
        <f>E28/F28*100%</f>
        <v>12.904761904761905</v>
      </c>
    </row>
    <row r="29" spans="2:9" x14ac:dyDescent="0.25">
      <c r="B29" s="513">
        <v>20</v>
      </c>
      <c r="C29" s="5" t="s">
        <v>109</v>
      </c>
      <c r="D29" s="121">
        <v>4</v>
      </c>
      <c r="E29" s="121">
        <v>780</v>
      </c>
      <c r="F29" s="121">
        <v>49</v>
      </c>
      <c r="G29" s="121">
        <f>E29/D29*100%</f>
        <v>195</v>
      </c>
      <c r="H29" s="121">
        <f>F29/D29*100%</f>
        <v>12.25</v>
      </c>
      <c r="I29" s="122">
        <f>E29/F29*100%</f>
        <v>15.918367346938776</v>
      </c>
    </row>
    <row r="30" spans="2:9" x14ac:dyDescent="0.25">
      <c r="B30" s="513">
        <v>21</v>
      </c>
      <c r="C30" s="5" t="s">
        <v>110</v>
      </c>
      <c r="D30" s="121">
        <v>7</v>
      </c>
      <c r="E30" s="121">
        <v>1176</v>
      </c>
      <c r="F30" s="121">
        <v>78</v>
      </c>
      <c r="G30" s="121">
        <f>E30/D30*100%</f>
        <v>168</v>
      </c>
      <c r="H30" s="121">
        <f>F30/D30*100%</f>
        <v>11.142857142857142</v>
      </c>
      <c r="I30" s="122">
        <f>E30/F30*100%</f>
        <v>15.076923076923077</v>
      </c>
    </row>
    <row r="31" spans="2:9" x14ac:dyDescent="0.25">
      <c r="B31" s="513">
        <v>22</v>
      </c>
      <c r="C31" s="5" t="s">
        <v>111</v>
      </c>
      <c r="D31" s="121">
        <v>1</v>
      </c>
      <c r="E31" s="121">
        <v>258</v>
      </c>
      <c r="F31" s="121">
        <v>14</v>
      </c>
      <c r="G31" s="121">
        <f>E31/D31*100%</f>
        <v>258</v>
      </c>
      <c r="H31" s="121">
        <f>F31/D31*100%</f>
        <v>14</v>
      </c>
      <c r="I31" s="122">
        <f>E31/F31*100%</f>
        <v>18.428571428571427</v>
      </c>
    </row>
    <row r="32" spans="2:9" x14ac:dyDescent="0.25">
      <c r="B32" s="513">
        <v>23</v>
      </c>
      <c r="C32" s="5" t="s">
        <v>112</v>
      </c>
      <c r="D32" s="121">
        <v>0</v>
      </c>
      <c r="E32" s="121">
        <v>0</v>
      </c>
      <c r="F32" s="121">
        <v>0</v>
      </c>
      <c r="G32" s="121">
        <v>0</v>
      </c>
      <c r="H32" s="121">
        <v>0</v>
      </c>
      <c r="I32" s="122">
        <v>0</v>
      </c>
    </row>
    <row r="33" spans="2:9" x14ac:dyDescent="0.25">
      <c r="B33" s="513">
        <v>24</v>
      </c>
      <c r="C33" s="5" t="s">
        <v>113</v>
      </c>
      <c r="D33" s="121">
        <v>0</v>
      </c>
      <c r="E33" s="121">
        <v>0</v>
      </c>
      <c r="F33" s="121">
        <v>0</v>
      </c>
      <c r="G33" s="121">
        <v>0</v>
      </c>
      <c r="H33" s="121">
        <v>0</v>
      </c>
      <c r="I33" s="122">
        <v>0</v>
      </c>
    </row>
    <row r="34" spans="2:9" x14ac:dyDescent="0.25">
      <c r="B34" s="513">
        <v>25</v>
      </c>
      <c r="C34" s="5" t="s">
        <v>114</v>
      </c>
      <c r="D34" s="121">
        <v>0</v>
      </c>
      <c r="E34" s="121">
        <v>0</v>
      </c>
      <c r="F34" s="121">
        <v>0</v>
      </c>
      <c r="G34" s="121">
        <v>0</v>
      </c>
      <c r="H34" s="121">
        <v>0</v>
      </c>
      <c r="I34" s="122">
        <v>0</v>
      </c>
    </row>
    <row r="35" spans="2:9" ht="15.75" thickBot="1" x14ac:dyDescent="0.3">
      <c r="B35" s="127">
        <v>26</v>
      </c>
      <c r="C35" s="134" t="s">
        <v>115</v>
      </c>
      <c r="D35" s="228">
        <v>3</v>
      </c>
      <c r="E35" s="228">
        <v>855</v>
      </c>
      <c r="F35" s="228">
        <v>47</v>
      </c>
      <c r="G35" s="228">
        <f>E35/D35*100%</f>
        <v>285</v>
      </c>
      <c r="H35" s="228">
        <f>F35/D35*100%</f>
        <v>15.666666666666666</v>
      </c>
      <c r="I35" s="229">
        <f>E35/F35*100%</f>
        <v>18.191489361702128</v>
      </c>
    </row>
    <row r="36" spans="2:9" x14ac:dyDescent="0.25">
      <c r="B36" s="688" t="s">
        <v>297</v>
      </c>
      <c r="C36" s="689"/>
      <c r="D36" s="240">
        <f>SUM(D10:D35)</f>
        <v>75</v>
      </c>
      <c r="E36" s="240">
        <f>SUM(E10:E35)</f>
        <v>12156</v>
      </c>
      <c r="F36" s="240">
        <f>SUM(F10:F35)</f>
        <v>778</v>
      </c>
      <c r="G36" s="240">
        <f>AVERAGE(G11,G13:G15,G17:G19,G21:G23,G25:G26,G28:G31,G35)</f>
        <v>181.39806255835668</v>
      </c>
      <c r="H36" s="240">
        <f>AVERAGE(H11,H13:H15,H17:H19,H21:H23,H25:H26,H28:H31,H35)</f>
        <v>11.253804855275444</v>
      </c>
      <c r="I36" s="241">
        <f>AVERAGE(I11,I13:I15,I17:I19,I21:I23,I25:I26,I28:I31,I35)</f>
        <v>15.574008977935247</v>
      </c>
    </row>
    <row r="37" spans="2:9" x14ac:dyDescent="0.25">
      <c r="B37" s="683">
        <v>2015</v>
      </c>
      <c r="C37" s="684"/>
      <c r="D37" s="443">
        <v>75</v>
      </c>
      <c r="E37" s="443">
        <v>10863</v>
      </c>
      <c r="F37" s="443">
        <v>756</v>
      </c>
      <c r="G37" s="443">
        <v>164.80856676003737</v>
      </c>
      <c r="H37" s="443">
        <v>11.005648926237159</v>
      </c>
      <c r="I37" s="444">
        <v>14.396096384232997</v>
      </c>
    </row>
    <row r="38" spans="2:9" x14ac:dyDescent="0.25">
      <c r="B38" s="683">
        <v>2014</v>
      </c>
      <c r="C38" s="684"/>
      <c r="D38" s="435">
        <v>75</v>
      </c>
      <c r="E38" s="435">
        <v>9533</v>
      </c>
      <c r="F38" s="435">
        <v>746</v>
      </c>
      <c r="G38" s="435">
        <v>142.24199346405229</v>
      </c>
      <c r="H38" s="435">
        <v>10.752777777777778</v>
      </c>
      <c r="I38" s="436">
        <v>12.779763338301494</v>
      </c>
    </row>
    <row r="39" spans="2:9" x14ac:dyDescent="0.25">
      <c r="B39" s="683">
        <v>2013</v>
      </c>
      <c r="C39" s="684"/>
      <c r="D39" s="435">
        <v>72</v>
      </c>
      <c r="E39" s="435">
        <v>8508</v>
      </c>
      <c r="F39" s="435">
        <v>722</v>
      </c>
      <c r="G39" s="435">
        <v>134</v>
      </c>
      <c r="H39" s="435">
        <v>11</v>
      </c>
      <c r="I39" s="436">
        <v>12</v>
      </c>
    </row>
    <row r="40" spans="2:9" ht="15.75" thickBot="1" x14ac:dyDescent="0.3">
      <c r="B40" s="685">
        <v>2012</v>
      </c>
      <c r="C40" s="686"/>
      <c r="D40" s="437">
        <v>72</v>
      </c>
      <c r="E40" s="437">
        <v>7654</v>
      </c>
      <c r="F40" s="437">
        <v>675</v>
      </c>
      <c r="G40" s="437">
        <v>106</v>
      </c>
      <c r="H40" s="437">
        <v>9</v>
      </c>
      <c r="I40" s="438">
        <v>11</v>
      </c>
    </row>
    <row r="41" spans="2:9" ht="15.75" thickTop="1" x14ac:dyDescent="0.25">
      <c r="B41" s="310" t="s">
        <v>320</v>
      </c>
      <c r="C41" s="310"/>
      <c r="D41" s="310"/>
      <c r="E41" s="310"/>
      <c r="F41" s="93"/>
      <c r="G41" s="93"/>
      <c r="H41" s="93"/>
      <c r="I41" s="93"/>
    </row>
  </sheetData>
  <mergeCells count="16">
    <mergeCell ref="B36:C36"/>
    <mergeCell ref="B37:C37"/>
    <mergeCell ref="B38:C38"/>
    <mergeCell ref="B39:C39"/>
    <mergeCell ref="B40:C40"/>
    <mergeCell ref="B2:I2"/>
    <mergeCell ref="B3:I3"/>
    <mergeCell ref="B4:I4"/>
    <mergeCell ref="B6:B8"/>
    <mergeCell ref="C6:C8"/>
    <mergeCell ref="D6:D8"/>
    <mergeCell ref="E6:E8"/>
    <mergeCell ref="F6:F8"/>
    <mergeCell ref="G6:G8"/>
    <mergeCell ref="H6:H8"/>
    <mergeCell ref="I6:I8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B1:F47"/>
  <sheetViews>
    <sheetView topLeftCell="A13" workbookViewId="0">
      <selection activeCell="D53" sqref="D53"/>
    </sheetView>
  </sheetViews>
  <sheetFormatPr defaultRowHeight="15" x14ac:dyDescent="0.25"/>
  <cols>
    <col min="1" max="1" width="12.28515625" customWidth="1"/>
    <col min="2" max="2" width="6.7109375" customWidth="1"/>
    <col min="3" max="3" width="30.5703125" customWidth="1"/>
    <col min="4" max="4" width="16.5703125" customWidth="1"/>
    <col min="5" max="5" width="14" customWidth="1"/>
    <col min="6" max="6" width="14.85546875" customWidth="1"/>
    <col min="7" max="7" width="15.28515625" customWidth="1"/>
    <col min="8" max="8" width="14.42578125" customWidth="1"/>
    <col min="9" max="9" width="15" customWidth="1"/>
  </cols>
  <sheetData>
    <row r="1" spans="2:6" x14ac:dyDescent="0.25">
      <c r="B1" s="650" t="s">
        <v>352</v>
      </c>
      <c r="C1" s="650"/>
      <c r="D1" s="650"/>
      <c r="E1" s="650"/>
      <c r="F1" s="650"/>
    </row>
    <row r="2" spans="2:6" x14ac:dyDescent="0.25">
      <c r="B2" s="651" t="s">
        <v>163</v>
      </c>
      <c r="C2" s="651"/>
      <c r="D2" s="651"/>
      <c r="E2" s="651"/>
      <c r="F2" s="651"/>
    </row>
    <row r="3" spans="2:6" x14ac:dyDescent="0.25">
      <c r="B3" s="690" t="s">
        <v>293</v>
      </c>
      <c r="C3" s="690"/>
      <c r="D3" s="690"/>
      <c r="E3" s="690"/>
      <c r="F3" s="690"/>
    </row>
    <row r="4" spans="2:6" ht="15.75" thickBot="1" x14ac:dyDescent="0.3">
      <c r="B4" s="128"/>
      <c r="C4" s="128"/>
      <c r="D4" s="128"/>
      <c r="E4" s="128"/>
      <c r="F4" s="128"/>
    </row>
    <row r="5" spans="2:6" ht="25.5" customHeight="1" thickTop="1" thickBot="1" x14ac:dyDescent="0.3">
      <c r="B5" s="171" t="s">
        <v>0</v>
      </c>
      <c r="C5" s="170" t="s">
        <v>44</v>
      </c>
      <c r="D5" s="170" t="s">
        <v>164</v>
      </c>
      <c r="E5" s="170" t="s">
        <v>165</v>
      </c>
      <c r="F5" s="129" t="s">
        <v>166</v>
      </c>
    </row>
    <row r="6" spans="2:6" ht="15.75" thickBot="1" x14ac:dyDescent="0.3">
      <c r="B6" s="98" t="s">
        <v>257</v>
      </c>
      <c r="C6" s="99" t="s">
        <v>259</v>
      </c>
      <c r="D6" s="99" t="s">
        <v>260</v>
      </c>
      <c r="E6" s="99" t="s">
        <v>261</v>
      </c>
      <c r="F6" s="100" t="s">
        <v>262</v>
      </c>
    </row>
    <row r="7" spans="2:6" x14ac:dyDescent="0.25">
      <c r="B7" s="167">
        <v>1</v>
      </c>
      <c r="C7" s="101" t="s">
        <v>119</v>
      </c>
      <c r="D7" s="130">
        <v>6.35</v>
      </c>
      <c r="E7" s="130">
        <v>6.4</v>
      </c>
      <c r="F7" s="131">
        <f>AVERAGE(D7:E7)</f>
        <v>6.375</v>
      </c>
    </row>
    <row r="8" spans="2:6" x14ac:dyDescent="0.25">
      <c r="B8" s="164">
        <v>2</v>
      </c>
      <c r="C8" s="5" t="s">
        <v>120</v>
      </c>
      <c r="D8" s="10">
        <v>4.3929975618863526E-2</v>
      </c>
      <c r="E8" s="10">
        <v>9.2068920163093523E-2</v>
      </c>
      <c r="F8" s="11">
        <f>AVERAGE(D8:E8)</f>
        <v>6.7999447890978532E-2</v>
      </c>
    </row>
    <row r="9" spans="2:6" x14ac:dyDescent="0.25">
      <c r="B9" s="164">
        <v>3</v>
      </c>
      <c r="C9" s="5" t="s">
        <v>121</v>
      </c>
      <c r="D9" s="10">
        <v>7.5620084694494855E-2</v>
      </c>
      <c r="E9" s="10">
        <v>0.10423452768729641</v>
      </c>
      <c r="F9" s="11">
        <f>AVERAGE(D9:E9)</f>
        <v>8.9927306190895631E-2</v>
      </c>
    </row>
    <row r="10" spans="2:6" x14ac:dyDescent="0.25">
      <c r="B10" s="164">
        <v>4</v>
      </c>
      <c r="C10" s="5" t="s">
        <v>167</v>
      </c>
      <c r="D10" s="10">
        <v>98.04510228304126</v>
      </c>
      <c r="E10" s="10">
        <v>95.864045864045863</v>
      </c>
      <c r="F10" s="11">
        <f>AVERAGE(D10:E10)</f>
        <v>96.954574073543569</v>
      </c>
    </row>
    <row r="11" spans="2:6" x14ac:dyDescent="0.25">
      <c r="B11" s="646">
        <v>5</v>
      </c>
      <c r="C11" s="5" t="s">
        <v>122</v>
      </c>
      <c r="D11" s="132"/>
      <c r="E11" s="132"/>
      <c r="F11" s="11"/>
    </row>
    <row r="12" spans="2:6" x14ac:dyDescent="0.25">
      <c r="B12" s="646"/>
      <c r="C12" s="5" t="s">
        <v>123</v>
      </c>
      <c r="D12" s="10">
        <v>91.17647058823529</v>
      </c>
      <c r="E12" s="10">
        <v>93.249607535321815</v>
      </c>
      <c r="F12" s="11">
        <f>AVERAGE(D12:E12)</f>
        <v>92.213039061778545</v>
      </c>
    </row>
    <row r="13" spans="2:6" x14ac:dyDescent="0.25">
      <c r="B13" s="646"/>
      <c r="C13" s="5" t="s">
        <v>124</v>
      </c>
      <c r="D13" s="10">
        <v>8.8235294117647065</v>
      </c>
      <c r="E13" s="10">
        <v>6.7503924646781783</v>
      </c>
      <c r="F13" s="11">
        <f>AVERAGE(D13:E13)</f>
        <v>7.7869609382214424</v>
      </c>
    </row>
    <row r="14" spans="2:6" x14ac:dyDescent="0.25">
      <c r="B14" s="646">
        <v>6</v>
      </c>
      <c r="C14" s="5" t="s">
        <v>125</v>
      </c>
      <c r="D14" s="132"/>
      <c r="E14" s="132"/>
      <c r="F14" s="11"/>
    </row>
    <row r="15" spans="2:6" x14ac:dyDescent="0.25">
      <c r="B15" s="646"/>
      <c r="C15" s="5" t="s">
        <v>126</v>
      </c>
      <c r="D15" s="10">
        <v>56.420685647879139</v>
      </c>
      <c r="E15" s="10">
        <v>57.078313253012048</v>
      </c>
      <c r="F15" s="11">
        <f>AVERAGE(D15:E15)</f>
        <v>56.749499450445597</v>
      </c>
    </row>
    <row r="16" spans="2:6" x14ac:dyDescent="0.25">
      <c r="B16" s="646"/>
      <c r="C16" s="5" t="s">
        <v>127</v>
      </c>
      <c r="D16" s="10">
        <v>43.579314352120861</v>
      </c>
      <c r="E16" s="10">
        <v>42.921686746987952</v>
      </c>
      <c r="F16" s="11">
        <f>AVERAGE(D16:E16)</f>
        <v>43.250500549554403</v>
      </c>
    </row>
    <row r="17" spans="2:6" x14ac:dyDescent="0.25">
      <c r="B17" s="646">
        <v>7</v>
      </c>
      <c r="C17" s="5" t="s">
        <v>168</v>
      </c>
      <c r="D17" s="10"/>
      <c r="E17" s="10"/>
      <c r="F17" s="11"/>
    </row>
    <row r="18" spans="2:6" x14ac:dyDescent="0.25">
      <c r="B18" s="646"/>
      <c r="C18" s="5" t="s">
        <v>169</v>
      </c>
      <c r="D18" s="10">
        <v>6.182472989195678</v>
      </c>
      <c r="E18" s="10">
        <v>5.1805337519623231</v>
      </c>
      <c r="F18" s="11">
        <f t="shared" ref="F18:F30" si="0">AVERAGE(D18:E18)</f>
        <v>5.6815033705790006</v>
      </c>
    </row>
    <row r="19" spans="2:6" x14ac:dyDescent="0.25">
      <c r="B19" s="646"/>
      <c r="C19" s="5" t="s">
        <v>170</v>
      </c>
      <c r="D19" s="10">
        <v>8.6734693877551017</v>
      </c>
      <c r="E19" s="10">
        <v>21.19309262166405</v>
      </c>
      <c r="F19" s="11">
        <f t="shared" si="0"/>
        <v>14.933281004709576</v>
      </c>
    </row>
    <row r="20" spans="2:6" x14ac:dyDescent="0.25">
      <c r="B20" s="646"/>
      <c r="C20" s="5" t="s">
        <v>171</v>
      </c>
      <c r="D20" s="10">
        <v>11.254501800720289</v>
      </c>
      <c r="E20" s="10">
        <v>9.7331240188383052</v>
      </c>
      <c r="F20" s="11">
        <f t="shared" si="0"/>
        <v>10.493812909779297</v>
      </c>
    </row>
    <row r="21" spans="2:6" x14ac:dyDescent="0.25">
      <c r="B21" s="646"/>
      <c r="C21" s="5" t="s">
        <v>172</v>
      </c>
      <c r="D21" s="10">
        <v>10.264105642256903</v>
      </c>
      <c r="E21" s="10">
        <v>10.518053375196232</v>
      </c>
      <c r="F21" s="11">
        <f t="shared" si="0"/>
        <v>10.391079508726566</v>
      </c>
    </row>
    <row r="22" spans="2:6" x14ac:dyDescent="0.25">
      <c r="B22" s="646"/>
      <c r="C22" s="5" t="s">
        <v>173</v>
      </c>
      <c r="D22" s="10">
        <v>0.48019207683073228</v>
      </c>
      <c r="E22" s="10">
        <v>0.9419152276295133</v>
      </c>
      <c r="F22" s="11">
        <f t="shared" si="0"/>
        <v>0.71105365223012273</v>
      </c>
    </row>
    <row r="23" spans="2:6" x14ac:dyDescent="0.25">
      <c r="B23" s="646"/>
      <c r="C23" s="5" t="s">
        <v>174</v>
      </c>
      <c r="D23" s="10">
        <v>5.6122448979591839</v>
      </c>
      <c r="E23" s="10">
        <v>5.0235478806907379</v>
      </c>
      <c r="F23" s="11">
        <f t="shared" si="0"/>
        <v>5.3178963893249609</v>
      </c>
    </row>
    <row r="24" spans="2:6" x14ac:dyDescent="0.25">
      <c r="B24" s="646"/>
      <c r="C24" s="5" t="s">
        <v>175</v>
      </c>
      <c r="D24" s="10">
        <v>11.314525810324131</v>
      </c>
      <c r="E24" s="10">
        <v>10.204081632653061</v>
      </c>
      <c r="F24" s="11">
        <f t="shared" si="0"/>
        <v>10.759303721488596</v>
      </c>
    </row>
    <row r="25" spans="2:6" x14ac:dyDescent="0.25">
      <c r="B25" s="646"/>
      <c r="C25" s="5" t="s">
        <v>176</v>
      </c>
      <c r="D25" s="10">
        <v>11.73469387755102</v>
      </c>
      <c r="E25" s="10">
        <v>11.459968602825747</v>
      </c>
      <c r="F25" s="11">
        <f t="shared" si="0"/>
        <v>11.597331240188383</v>
      </c>
    </row>
    <row r="26" spans="2:6" x14ac:dyDescent="0.25">
      <c r="B26" s="646"/>
      <c r="C26" s="5" t="s">
        <v>177</v>
      </c>
      <c r="D26" s="10">
        <v>11.674669867947179</v>
      </c>
      <c r="E26" s="10">
        <v>10.518053375196232</v>
      </c>
      <c r="F26" s="11">
        <f t="shared" si="0"/>
        <v>11.096361621571706</v>
      </c>
    </row>
    <row r="27" spans="2:6" x14ac:dyDescent="0.25">
      <c r="B27" s="646"/>
      <c r="C27" s="5" t="s">
        <v>178</v>
      </c>
      <c r="D27" s="10">
        <v>4.6518607442977196</v>
      </c>
      <c r="E27" s="10">
        <v>2.6687598116169546</v>
      </c>
      <c r="F27" s="11">
        <f t="shared" si="0"/>
        <v>3.6603102779573371</v>
      </c>
    </row>
    <row r="28" spans="2:6" x14ac:dyDescent="0.25">
      <c r="B28" s="646"/>
      <c r="C28" s="5" t="s">
        <v>179</v>
      </c>
      <c r="D28" s="10">
        <v>5.5222088835534215</v>
      </c>
      <c r="E28" s="10">
        <v>3.6106750392464679</v>
      </c>
      <c r="F28" s="11">
        <f t="shared" si="0"/>
        <v>4.5664419613999447</v>
      </c>
    </row>
    <row r="29" spans="2:6" x14ac:dyDescent="0.25">
      <c r="B29" s="646"/>
      <c r="C29" s="5" t="s">
        <v>180</v>
      </c>
      <c r="D29" s="10">
        <v>6.3625450180072027</v>
      </c>
      <c r="E29" s="10">
        <v>3.296703296703297</v>
      </c>
      <c r="F29" s="11">
        <f t="shared" si="0"/>
        <v>4.8296241573552496</v>
      </c>
    </row>
    <row r="30" spans="2:6" x14ac:dyDescent="0.25">
      <c r="B30" s="646"/>
      <c r="C30" s="5" t="s">
        <v>181</v>
      </c>
      <c r="D30" s="10">
        <v>6.2725090036014413</v>
      </c>
      <c r="E30" s="10">
        <v>5.6514913657770807</v>
      </c>
      <c r="F30" s="11">
        <f t="shared" si="0"/>
        <v>5.962000184689261</v>
      </c>
    </row>
    <row r="31" spans="2:6" x14ac:dyDescent="0.25">
      <c r="B31" s="646">
        <v>8</v>
      </c>
      <c r="C31" s="5" t="s">
        <v>128</v>
      </c>
      <c r="D31" s="132"/>
      <c r="E31" s="132"/>
      <c r="F31" s="11"/>
    </row>
    <row r="32" spans="2:6" x14ac:dyDescent="0.25">
      <c r="B32" s="646"/>
      <c r="C32" s="5" t="s">
        <v>129</v>
      </c>
      <c r="D32" s="10">
        <v>87.539732994278452</v>
      </c>
      <c r="E32" s="10">
        <v>82.685512367491171</v>
      </c>
      <c r="F32" s="11">
        <f>AVERAGE(D32:E32)</f>
        <v>85.112622680884812</v>
      </c>
    </row>
    <row r="33" spans="2:6" x14ac:dyDescent="0.25">
      <c r="B33" s="646"/>
      <c r="C33" s="5" t="s">
        <v>130</v>
      </c>
      <c r="D33" s="10">
        <v>10.998092816274635</v>
      </c>
      <c r="E33" s="10">
        <v>13.074204946996467</v>
      </c>
      <c r="F33" s="11">
        <f>AVERAGE(D33:E33)</f>
        <v>12.036148881635551</v>
      </c>
    </row>
    <row r="34" spans="2:6" x14ac:dyDescent="0.25">
      <c r="B34" s="646"/>
      <c r="C34" s="5" t="s">
        <v>131</v>
      </c>
      <c r="D34" s="10">
        <v>1.4621741894469167</v>
      </c>
      <c r="E34" s="10">
        <v>4.2402826855123674</v>
      </c>
      <c r="F34" s="11">
        <f>AVERAGE(D34:E34)</f>
        <v>2.8512284374796422</v>
      </c>
    </row>
    <row r="35" spans="2:6" x14ac:dyDescent="0.25">
      <c r="B35" s="646">
        <v>9</v>
      </c>
      <c r="C35" s="5" t="s">
        <v>132</v>
      </c>
      <c r="D35" s="132"/>
      <c r="E35" s="132"/>
      <c r="F35" s="11"/>
    </row>
    <row r="36" spans="2:6" x14ac:dyDescent="0.25">
      <c r="B36" s="646"/>
      <c r="C36" s="5" t="s">
        <v>133</v>
      </c>
      <c r="D36" s="10">
        <v>18.614718614718615</v>
      </c>
      <c r="E36" s="10">
        <v>22.972972972972975</v>
      </c>
      <c r="F36" s="11">
        <f>AVERAGE(D36:E36)</f>
        <v>20.793845793845797</v>
      </c>
    </row>
    <row r="37" spans="2:6" x14ac:dyDescent="0.25">
      <c r="B37" s="646"/>
      <c r="C37" s="5" t="s">
        <v>134</v>
      </c>
      <c r="D37" s="10">
        <v>4.329004329004329</v>
      </c>
      <c r="E37" s="10">
        <v>4.0540540540540544</v>
      </c>
      <c r="F37" s="11">
        <f>AVERAGE(D37:E37)</f>
        <v>4.1915291915291917</v>
      </c>
    </row>
    <row r="38" spans="2:6" x14ac:dyDescent="0.25">
      <c r="B38" s="646"/>
      <c r="C38" s="5" t="s">
        <v>135</v>
      </c>
      <c r="D38" s="10">
        <v>21.212121212121211</v>
      </c>
      <c r="E38" s="10">
        <v>28.378378378378379</v>
      </c>
      <c r="F38" s="11">
        <f>AVERAGE(D38:E38)</f>
        <v>24.795249795249795</v>
      </c>
    </row>
    <row r="39" spans="2:6" x14ac:dyDescent="0.25">
      <c r="B39" s="646"/>
      <c r="C39" s="5" t="s">
        <v>136</v>
      </c>
      <c r="D39" s="10">
        <v>55.844155844155843</v>
      </c>
      <c r="E39" s="10">
        <v>44.594594594594597</v>
      </c>
      <c r="F39" s="11">
        <f>AVERAGE(D39:E39)</f>
        <v>50.219375219375223</v>
      </c>
    </row>
    <row r="40" spans="2:6" x14ac:dyDescent="0.25">
      <c r="B40" s="646">
        <v>10</v>
      </c>
      <c r="C40" s="5" t="s">
        <v>137</v>
      </c>
      <c r="D40" s="132"/>
      <c r="E40" s="132"/>
      <c r="F40" s="11"/>
    </row>
    <row r="41" spans="2:6" x14ac:dyDescent="0.25">
      <c r="B41" s="646"/>
      <c r="C41" s="5" t="s">
        <v>138</v>
      </c>
      <c r="D41" s="10">
        <v>20.0895257118869</v>
      </c>
      <c r="E41" s="10">
        <v>17.556800016554789</v>
      </c>
      <c r="F41" s="11">
        <f>AVERAGE(D41:E41)</f>
        <v>18.823162864220844</v>
      </c>
    </row>
    <row r="42" spans="2:6" x14ac:dyDescent="0.25">
      <c r="B42" s="646"/>
      <c r="C42" s="5" t="s">
        <v>139</v>
      </c>
      <c r="D42" s="10">
        <v>1.5593951807593704</v>
      </c>
      <c r="E42" s="10">
        <v>0.8925159765346028</v>
      </c>
      <c r="F42" s="11">
        <f>AVERAGE(D42:E42)</f>
        <v>1.2259555786469867</v>
      </c>
    </row>
    <row r="43" spans="2:6" x14ac:dyDescent="0.25">
      <c r="B43" s="646"/>
      <c r="C43" s="5" t="s">
        <v>140</v>
      </c>
      <c r="D43" s="10">
        <v>2.1285608084361227</v>
      </c>
      <c r="E43" s="10">
        <v>0.43793386153655001</v>
      </c>
      <c r="F43" s="11">
        <f>AVERAGE(D43:E43)</f>
        <v>1.2832473349863363</v>
      </c>
    </row>
    <row r="44" spans="2:6" x14ac:dyDescent="0.25">
      <c r="B44" s="646"/>
      <c r="C44" s="5" t="s">
        <v>141</v>
      </c>
      <c r="D44" s="10">
        <v>75.279783879196358</v>
      </c>
      <c r="E44" s="10">
        <v>69.114584578635061</v>
      </c>
      <c r="F44" s="11">
        <f>AVERAGE(D44:E44)</f>
        <v>72.197184228915717</v>
      </c>
    </row>
    <row r="45" spans="2:6" x14ac:dyDescent="0.25">
      <c r="B45" s="646"/>
      <c r="C45" s="5" t="s">
        <v>142</v>
      </c>
      <c r="D45" s="10">
        <v>0.94273441972125094</v>
      </c>
      <c r="E45" s="10">
        <v>11.998165566738997</v>
      </c>
      <c r="F45" s="11">
        <f>AVERAGE(D45:E45)</f>
        <v>6.4704499932301243</v>
      </c>
    </row>
    <row r="46" spans="2:6" ht="15.75" thickBot="1" x14ac:dyDescent="0.3">
      <c r="B46" s="165">
        <v>11</v>
      </c>
      <c r="C46" s="6" t="s">
        <v>143</v>
      </c>
      <c r="D46" s="8">
        <v>224073200453</v>
      </c>
      <c r="E46" s="8">
        <v>47298036900</v>
      </c>
      <c r="F46" s="9">
        <f>SUM(D46:E46)</f>
        <v>271371237353</v>
      </c>
    </row>
    <row r="47" spans="2:6" ht="15.75" thickTop="1" x14ac:dyDescent="0.25">
      <c r="B47" s="670" t="s">
        <v>320</v>
      </c>
      <c r="C47" s="670"/>
      <c r="D47" s="670"/>
      <c r="E47" s="117"/>
      <c r="F47" s="117"/>
    </row>
  </sheetData>
  <mergeCells count="10">
    <mergeCell ref="B17:B30"/>
    <mergeCell ref="B31:B34"/>
    <mergeCell ref="B35:B39"/>
    <mergeCell ref="B40:B45"/>
    <mergeCell ref="B47:D47"/>
    <mergeCell ref="B1:F1"/>
    <mergeCell ref="B2:F2"/>
    <mergeCell ref="B3:F3"/>
    <mergeCell ref="B11:B13"/>
    <mergeCell ref="B14:B16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4"/>
  <sheetViews>
    <sheetView topLeftCell="A11" workbookViewId="0">
      <selection activeCell="E9" sqref="E9"/>
    </sheetView>
  </sheetViews>
  <sheetFormatPr defaultRowHeight="15" x14ac:dyDescent="0.25"/>
  <cols>
    <col min="1" max="1" width="12.28515625" customWidth="1"/>
    <col min="2" max="2" width="6.5703125" customWidth="1"/>
    <col min="3" max="3" width="21.7109375" customWidth="1"/>
    <col min="4" max="4" width="12.7109375" customWidth="1"/>
    <col min="5" max="5" width="12.85546875" customWidth="1"/>
    <col min="6" max="6" width="14.5703125" customWidth="1"/>
    <col min="7" max="7" width="14.140625" customWidth="1"/>
    <col min="8" max="8" width="13.5703125" customWidth="1"/>
    <col min="9" max="9" width="14.28515625" customWidth="1"/>
  </cols>
  <sheetData>
    <row r="1" spans="2:6" x14ac:dyDescent="0.25">
      <c r="B1" s="650" t="s">
        <v>351</v>
      </c>
      <c r="C1" s="650"/>
      <c r="D1" s="650"/>
      <c r="E1" s="650"/>
      <c r="F1" s="650"/>
    </row>
    <row r="2" spans="2:6" x14ac:dyDescent="0.25">
      <c r="B2" s="651" t="s">
        <v>182</v>
      </c>
      <c r="C2" s="651"/>
      <c r="D2" s="651"/>
      <c r="E2" s="651"/>
      <c r="F2" s="651"/>
    </row>
    <row r="3" spans="2:6" x14ac:dyDescent="0.25">
      <c r="B3" s="651" t="s">
        <v>293</v>
      </c>
      <c r="C3" s="651"/>
      <c r="D3" s="651"/>
      <c r="E3" s="651"/>
      <c r="F3" s="651"/>
    </row>
    <row r="4" spans="2:6" ht="15.75" thickBot="1" x14ac:dyDescent="0.3">
      <c r="B4" s="111"/>
      <c r="C4" s="111"/>
      <c r="D4" s="111"/>
      <c r="E4" s="111"/>
      <c r="F4" s="111"/>
    </row>
    <row r="5" spans="2:6" ht="15.75" thickTop="1" x14ac:dyDescent="0.25">
      <c r="B5" s="692" t="s">
        <v>0</v>
      </c>
      <c r="C5" s="694" t="s">
        <v>44</v>
      </c>
      <c r="D5" s="694" t="s">
        <v>183</v>
      </c>
      <c r="E5" s="694" t="s">
        <v>184</v>
      </c>
      <c r="F5" s="696" t="s">
        <v>185</v>
      </c>
    </row>
    <row r="6" spans="2:6" ht="15.75" thickBot="1" x14ac:dyDescent="0.3">
      <c r="B6" s="693"/>
      <c r="C6" s="695"/>
      <c r="D6" s="695"/>
      <c r="E6" s="695"/>
      <c r="F6" s="697"/>
    </row>
    <row r="7" spans="2:6" ht="15.75" thickBot="1" x14ac:dyDescent="0.3">
      <c r="B7" s="98" t="s">
        <v>257</v>
      </c>
      <c r="C7" s="99" t="s">
        <v>259</v>
      </c>
      <c r="D7" s="99" t="s">
        <v>260</v>
      </c>
      <c r="E7" s="99" t="s">
        <v>261</v>
      </c>
      <c r="F7" s="100" t="s">
        <v>262</v>
      </c>
    </row>
    <row r="8" spans="2:6" x14ac:dyDescent="0.25">
      <c r="B8" s="649">
        <v>1</v>
      </c>
      <c r="C8" s="101" t="s">
        <v>85</v>
      </c>
      <c r="D8" s="232">
        <f>SUM(D9:D10)</f>
        <v>111</v>
      </c>
      <c r="E8" s="232">
        <f>SUM(E9:E10)</f>
        <v>27</v>
      </c>
      <c r="F8" s="233">
        <f>SUM(D8:E8)</f>
        <v>138</v>
      </c>
    </row>
    <row r="9" spans="2:6" x14ac:dyDescent="0.25">
      <c r="B9" s="646"/>
      <c r="C9" s="5" t="s">
        <v>146</v>
      </c>
      <c r="D9" s="135">
        <v>65</v>
      </c>
      <c r="E9" s="135">
        <v>16</v>
      </c>
      <c r="F9" s="221">
        <f>SUM(D9:E9)</f>
        <v>81</v>
      </c>
    </row>
    <row r="10" spans="2:6" x14ac:dyDescent="0.25">
      <c r="B10" s="646"/>
      <c r="C10" s="5" t="s">
        <v>147</v>
      </c>
      <c r="D10" s="135">
        <v>46</v>
      </c>
      <c r="E10" s="135">
        <v>11</v>
      </c>
      <c r="F10" s="221">
        <f>SUM(D10:E10)</f>
        <v>57</v>
      </c>
    </row>
    <row r="11" spans="2:6" x14ac:dyDescent="0.25">
      <c r="B11" s="646"/>
      <c r="C11" s="106"/>
      <c r="D11" s="230"/>
      <c r="E11" s="230"/>
      <c r="F11" s="234"/>
    </row>
    <row r="12" spans="2:6" x14ac:dyDescent="0.25">
      <c r="B12" s="646">
        <v>2</v>
      </c>
      <c r="C12" s="5" t="s">
        <v>287</v>
      </c>
      <c r="D12" s="135">
        <f>SUM(D13:D14)</f>
        <v>15125</v>
      </c>
      <c r="E12" s="135">
        <f>SUM(E13:E14)</f>
        <v>2500</v>
      </c>
      <c r="F12" s="221">
        <f>SUM(D12:E12)</f>
        <v>17625</v>
      </c>
    </row>
    <row r="13" spans="2:6" x14ac:dyDescent="0.25">
      <c r="B13" s="646"/>
      <c r="C13" s="5" t="s">
        <v>148</v>
      </c>
      <c r="D13" s="135">
        <v>7760</v>
      </c>
      <c r="E13" s="135">
        <v>1370</v>
      </c>
      <c r="F13" s="221">
        <f>SUM(D13:E13)</f>
        <v>9130</v>
      </c>
    </row>
    <row r="14" spans="2:6" x14ac:dyDescent="0.25">
      <c r="B14" s="646"/>
      <c r="C14" s="5" t="s">
        <v>149</v>
      </c>
      <c r="D14" s="135">
        <v>7365</v>
      </c>
      <c r="E14" s="135">
        <v>1130</v>
      </c>
      <c r="F14" s="221">
        <f>SUM(D14:E14)</f>
        <v>8495</v>
      </c>
    </row>
    <row r="15" spans="2:6" x14ac:dyDescent="0.25">
      <c r="B15" s="646"/>
      <c r="C15" s="106"/>
      <c r="D15" s="230"/>
      <c r="E15" s="230"/>
      <c r="F15" s="234"/>
    </row>
    <row r="16" spans="2:6" x14ac:dyDescent="0.25">
      <c r="B16" s="646">
        <v>3</v>
      </c>
      <c r="C16" s="5" t="s">
        <v>150</v>
      </c>
      <c r="D16" s="135">
        <f>SUM(D17:D18)</f>
        <v>45527</v>
      </c>
      <c r="E16" s="135">
        <v>7603</v>
      </c>
      <c r="F16" s="221">
        <f>SUM(D16:E16)</f>
        <v>53130</v>
      </c>
    </row>
    <row r="17" spans="2:6" x14ac:dyDescent="0.25">
      <c r="B17" s="646"/>
      <c r="C17" s="5" t="s">
        <v>148</v>
      </c>
      <c r="D17" s="135">
        <v>23506</v>
      </c>
      <c r="E17" s="135">
        <v>4002</v>
      </c>
      <c r="F17" s="221">
        <f>SUM(D17:E17)</f>
        <v>27508</v>
      </c>
    </row>
    <row r="18" spans="2:6" x14ac:dyDescent="0.25">
      <c r="B18" s="646"/>
      <c r="C18" s="5" t="s">
        <v>149</v>
      </c>
      <c r="D18" s="135">
        <v>22021</v>
      </c>
      <c r="E18" s="135">
        <v>3603</v>
      </c>
      <c r="F18" s="221">
        <f>SUM(D18:E18)</f>
        <v>25624</v>
      </c>
    </row>
    <row r="19" spans="2:6" x14ac:dyDescent="0.25">
      <c r="B19" s="646"/>
      <c r="C19" s="106"/>
      <c r="D19" s="230"/>
      <c r="E19" s="230"/>
      <c r="F19" s="234"/>
    </row>
    <row r="20" spans="2:6" x14ac:dyDescent="0.25">
      <c r="B20" s="646">
        <v>4</v>
      </c>
      <c r="C20" s="5" t="s">
        <v>51</v>
      </c>
      <c r="D20" s="135">
        <v>14043</v>
      </c>
      <c r="E20" s="135">
        <v>2341</v>
      </c>
      <c r="F20" s="221">
        <f>SUM(D20:E20)</f>
        <v>16384</v>
      </c>
    </row>
    <row r="21" spans="2:6" x14ac:dyDescent="0.25">
      <c r="B21" s="646"/>
      <c r="C21" s="106"/>
      <c r="D21" s="135"/>
      <c r="E21" s="135"/>
      <c r="F21" s="221"/>
    </row>
    <row r="22" spans="2:6" x14ac:dyDescent="0.25">
      <c r="B22" s="646">
        <v>5</v>
      </c>
      <c r="C22" s="5" t="s">
        <v>151</v>
      </c>
      <c r="D22" s="235">
        <v>1573</v>
      </c>
      <c r="E22" s="235">
        <v>283</v>
      </c>
      <c r="F22" s="236">
        <f>SUM(D22:E22)</f>
        <v>1856</v>
      </c>
    </row>
    <row r="23" spans="2:6" x14ac:dyDescent="0.25">
      <c r="B23" s="646"/>
      <c r="C23" s="5" t="s">
        <v>129</v>
      </c>
      <c r="D23" s="135">
        <v>1377</v>
      </c>
      <c r="E23" s="135">
        <v>234</v>
      </c>
      <c r="F23" s="221">
        <f>SUM(D23:E23)</f>
        <v>1611</v>
      </c>
    </row>
    <row r="24" spans="2:6" x14ac:dyDescent="0.25">
      <c r="B24" s="646"/>
      <c r="C24" s="5" t="s">
        <v>130</v>
      </c>
      <c r="D24" s="135">
        <v>173</v>
      </c>
      <c r="E24" s="135">
        <v>37</v>
      </c>
      <c r="F24" s="221">
        <f>SUM(D24:E24)</f>
        <v>210</v>
      </c>
    </row>
    <row r="25" spans="2:6" x14ac:dyDescent="0.25">
      <c r="B25" s="646"/>
      <c r="C25" s="5" t="s">
        <v>131</v>
      </c>
      <c r="D25" s="135">
        <v>23</v>
      </c>
      <c r="E25" s="135">
        <v>12</v>
      </c>
      <c r="F25" s="221">
        <f>SUM(D25:E25)</f>
        <v>35</v>
      </c>
    </row>
    <row r="26" spans="2:6" x14ac:dyDescent="0.25">
      <c r="B26" s="646"/>
      <c r="C26" s="106"/>
      <c r="D26" s="135"/>
      <c r="E26" s="135"/>
      <c r="F26" s="221"/>
    </row>
    <row r="27" spans="2:6" x14ac:dyDescent="0.25">
      <c r="B27" s="646">
        <v>6</v>
      </c>
      <c r="C27" s="5" t="s">
        <v>152</v>
      </c>
      <c r="D27" s="135">
        <v>10</v>
      </c>
      <c r="E27" s="135">
        <v>12</v>
      </c>
      <c r="F27" s="221">
        <f>SUM(D27:E27)</f>
        <v>22</v>
      </c>
    </row>
    <row r="28" spans="2:6" x14ac:dyDescent="0.25">
      <c r="B28" s="646"/>
      <c r="C28" s="106"/>
      <c r="D28" s="135"/>
      <c r="E28" s="135"/>
      <c r="F28" s="221"/>
    </row>
    <row r="29" spans="2:6" x14ac:dyDescent="0.25">
      <c r="B29" s="646">
        <v>7</v>
      </c>
      <c r="C29" s="5" t="s">
        <v>153</v>
      </c>
      <c r="D29" s="135">
        <v>1529</v>
      </c>
      <c r="E29" s="135">
        <v>279</v>
      </c>
      <c r="F29" s="221">
        <f>SUM(D29:E29)</f>
        <v>1808</v>
      </c>
    </row>
    <row r="30" spans="2:6" x14ac:dyDescent="0.25">
      <c r="B30" s="646"/>
      <c r="C30" s="106"/>
      <c r="D30" s="135"/>
      <c r="E30" s="135"/>
      <c r="F30" s="221"/>
    </row>
    <row r="31" spans="2:6" x14ac:dyDescent="0.25">
      <c r="B31" s="646">
        <v>8</v>
      </c>
      <c r="C31" s="5" t="s">
        <v>87</v>
      </c>
      <c r="D31" s="235">
        <v>3332</v>
      </c>
      <c r="E31" s="235">
        <v>637</v>
      </c>
      <c r="F31" s="236">
        <f>SUM(D31:E31)</f>
        <v>3969</v>
      </c>
    </row>
    <row r="32" spans="2:6" x14ac:dyDescent="0.25">
      <c r="B32" s="646"/>
      <c r="C32" s="5" t="s">
        <v>154</v>
      </c>
      <c r="D32" s="135">
        <v>3038</v>
      </c>
      <c r="E32" s="135">
        <v>594</v>
      </c>
      <c r="F32" s="221">
        <f>SUM(D32:E32)</f>
        <v>3632</v>
      </c>
    </row>
    <row r="33" spans="2:6" x14ac:dyDescent="0.25">
      <c r="B33" s="646"/>
      <c r="C33" s="5" t="s">
        <v>124</v>
      </c>
      <c r="D33" s="135">
        <v>294</v>
      </c>
      <c r="E33" s="135">
        <v>43</v>
      </c>
      <c r="F33" s="221">
        <f>SUM(D33:E33)</f>
        <v>337</v>
      </c>
    </row>
    <row r="34" spans="2:6" x14ac:dyDescent="0.25">
      <c r="B34" s="646"/>
      <c r="C34" s="106"/>
      <c r="D34" s="135"/>
      <c r="E34" s="135"/>
      <c r="F34" s="221"/>
    </row>
    <row r="35" spans="2:6" x14ac:dyDescent="0.25">
      <c r="B35" s="646">
        <v>9</v>
      </c>
      <c r="C35" s="5" t="s">
        <v>155</v>
      </c>
      <c r="D35" s="230"/>
      <c r="E35" s="235"/>
      <c r="F35" s="236"/>
    </row>
    <row r="36" spans="2:6" x14ac:dyDescent="0.25">
      <c r="B36" s="646"/>
      <c r="C36" s="5" t="s">
        <v>133</v>
      </c>
      <c r="D36" s="235">
        <v>86</v>
      </c>
      <c r="E36" s="135">
        <v>17</v>
      </c>
      <c r="F36" s="221">
        <f t="shared" ref="F36:F43" si="0">SUM(D36:E36)</f>
        <v>103</v>
      </c>
    </row>
    <row r="37" spans="2:6" x14ac:dyDescent="0.25">
      <c r="B37" s="646"/>
      <c r="C37" s="5" t="s">
        <v>156</v>
      </c>
      <c r="D37" s="135">
        <v>20</v>
      </c>
      <c r="E37" s="135">
        <v>3</v>
      </c>
      <c r="F37" s="221">
        <f t="shared" si="0"/>
        <v>23</v>
      </c>
    </row>
    <row r="38" spans="2:6" x14ac:dyDescent="0.25">
      <c r="B38" s="646"/>
      <c r="C38" s="5" t="s">
        <v>135</v>
      </c>
      <c r="D38" s="135">
        <v>98</v>
      </c>
      <c r="E38" s="135">
        <v>21</v>
      </c>
      <c r="F38" s="221">
        <f t="shared" si="0"/>
        <v>119</v>
      </c>
    </row>
    <row r="39" spans="2:6" x14ac:dyDescent="0.25">
      <c r="B39" s="646"/>
      <c r="C39" s="5" t="s">
        <v>136</v>
      </c>
      <c r="D39" s="135">
        <v>258</v>
      </c>
      <c r="E39" s="135">
        <v>23</v>
      </c>
      <c r="F39" s="221">
        <f t="shared" si="0"/>
        <v>281</v>
      </c>
    </row>
    <row r="40" spans="2:6" x14ac:dyDescent="0.25">
      <c r="B40" s="646"/>
      <c r="C40" s="5" t="s">
        <v>186</v>
      </c>
      <c r="D40" s="135">
        <v>95</v>
      </c>
      <c r="E40" s="135">
        <v>18</v>
      </c>
      <c r="F40" s="221">
        <f t="shared" si="0"/>
        <v>113</v>
      </c>
    </row>
    <row r="41" spans="2:6" x14ac:dyDescent="0.25">
      <c r="B41" s="646"/>
      <c r="C41" s="5" t="s">
        <v>187</v>
      </c>
      <c r="D41" s="135">
        <v>1089</v>
      </c>
      <c r="E41" s="135">
        <v>209</v>
      </c>
      <c r="F41" s="221">
        <f t="shared" si="0"/>
        <v>1298</v>
      </c>
    </row>
    <row r="42" spans="2:6" x14ac:dyDescent="0.25">
      <c r="B42" s="646"/>
      <c r="C42" s="5" t="s">
        <v>188</v>
      </c>
      <c r="D42" s="135">
        <v>111</v>
      </c>
      <c r="E42" s="135">
        <v>27</v>
      </c>
      <c r="F42" s="221">
        <f t="shared" si="0"/>
        <v>138</v>
      </c>
    </row>
    <row r="43" spans="2:6" ht="15.75" thickBot="1" x14ac:dyDescent="0.3">
      <c r="B43" s="647"/>
      <c r="C43" s="6" t="s">
        <v>189</v>
      </c>
      <c r="D43" s="237">
        <v>111</v>
      </c>
      <c r="E43" s="237">
        <v>27</v>
      </c>
      <c r="F43" s="238">
        <f t="shared" si="0"/>
        <v>138</v>
      </c>
    </row>
    <row r="44" spans="2:6" ht="15.75" thickTop="1" x14ac:dyDescent="0.25">
      <c r="B44" s="691" t="s">
        <v>320</v>
      </c>
      <c r="C44" s="691"/>
      <c r="D44" s="691"/>
      <c r="E44" s="691"/>
      <c r="F44" s="691"/>
    </row>
  </sheetData>
  <mergeCells count="18">
    <mergeCell ref="B1:F1"/>
    <mergeCell ref="B2:F2"/>
    <mergeCell ref="B3:F3"/>
    <mergeCell ref="B5:B6"/>
    <mergeCell ref="C5:C6"/>
    <mergeCell ref="D5:D6"/>
    <mergeCell ref="E5:E6"/>
    <mergeCell ref="F5:F6"/>
    <mergeCell ref="B8:B11"/>
    <mergeCell ref="B12:B15"/>
    <mergeCell ref="B16:B19"/>
    <mergeCell ref="B20:B21"/>
    <mergeCell ref="B22:B26"/>
    <mergeCell ref="B27:B28"/>
    <mergeCell ref="B29:B30"/>
    <mergeCell ref="B31:B34"/>
    <mergeCell ref="B35:B43"/>
    <mergeCell ref="B44:F44"/>
  </mergeCells>
  <pageMargins left="0.7" right="0.7" top="0.75" bottom="0.75" header="0.3" footer="0.3"/>
  <pageSetup paperSize="9" scale="90"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I41"/>
  <sheetViews>
    <sheetView topLeftCell="A25" workbookViewId="0">
      <selection activeCell="M39" sqref="M39"/>
    </sheetView>
  </sheetViews>
  <sheetFormatPr defaultRowHeight="15" x14ac:dyDescent="0.25"/>
  <cols>
    <col min="1" max="1" width="6.28515625" customWidth="1"/>
    <col min="2" max="2" width="5.5703125" customWidth="1"/>
    <col min="3" max="3" width="16" customWidth="1"/>
    <col min="4" max="4" width="11.140625" customWidth="1"/>
    <col min="5" max="5" width="11.28515625" customWidth="1"/>
    <col min="6" max="6" width="10" customWidth="1"/>
    <col min="7" max="7" width="16.85546875" customWidth="1"/>
    <col min="8" max="8" width="14.140625" customWidth="1"/>
    <col min="9" max="9" width="12.7109375" customWidth="1"/>
  </cols>
  <sheetData>
    <row r="2" spans="2:9" x14ac:dyDescent="0.25">
      <c r="B2" s="650" t="s">
        <v>353</v>
      </c>
      <c r="C2" s="650"/>
      <c r="D2" s="650"/>
      <c r="E2" s="650"/>
      <c r="F2" s="650"/>
      <c r="G2" s="650"/>
      <c r="H2" s="650"/>
      <c r="I2" s="650"/>
    </row>
    <row r="3" spans="2:9" x14ac:dyDescent="0.25">
      <c r="B3" s="651" t="s">
        <v>190</v>
      </c>
      <c r="C3" s="651"/>
      <c r="D3" s="651"/>
      <c r="E3" s="651"/>
      <c r="F3" s="651"/>
      <c r="G3" s="651"/>
      <c r="H3" s="651"/>
      <c r="I3" s="651"/>
    </row>
    <row r="4" spans="2:9" x14ac:dyDescent="0.25">
      <c r="B4" s="651" t="s">
        <v>293</v>
      </c>
      <c r="C4" s="651"/>
      <c r="D4" s="651"/>
      <c r="E4" s="651"/>
      <c r="F4" s="651"/>
      <c r="G4" s="651"/>
      <c r="H4" s="651"/>
      <c r="I4" s="651"/>
    </row>
    <row r="5" spans="2:9" ht="15.75" thickBot="1" x14ac:dyDescent="0.3">
      <c r="B5" s="111"/>
      <c r="C5" s="111"/>
      <c r="D5" s="111"/>
      <c r="E5" s="111"/>
      <c r="F5" s="111"/>
      <c r="G5" s="111"/>
      <c r="H5" s="111"/>
      <c r="I5" s="111"/>
    </row>
    <row r="6" spans="2:9" ht="15.75" thickTop="1" x14ac:dyDescent="0.25">
      <c r="B6" s="692" t="s">
        <v>0</v>
      </c>
      <c r="C6" s="694" t="s">
        <v>84</v>
      </c>
      <c r="D6" s="694" t="s">
        <v>85</v>
      </c>
      <c r="E6" s="694" t="s">
        <v>86</v>
      </c>
      <c r="F6" s="694" t="s">
        <v>87</v>
      </c>
      <c r="G6" s="703" t="s">
        <v>88</v>
      </c>
      <c r="H6" s="703" t="s">
        <v>89</v>
      </c>
      <c r="I6" s="706" t="s">
        <v>57</v>
      </c>
    </row>
    <row r="7" spans="2:9" x14ac:dyDescent="0.25">
      <c r="B7" s="699"/>
      <c r="C7" s="701"/>
      <c r="D7" s="701"/>
      <c r="E7" s="701"/>
      <c r="F7" s="701"/>
      <c r="G7" s="704"/>
      <c r="H7" s="704"/>
      <c r="I7" s="707"/>
    </row>
    <row r="8" spans="2:9" ht="15.75" thickBot="1" x14ac:dyDescent="0.3">
      <c r="B8" s="700"/>
      <c r="C8" s="702"/>
      <c r="D8" s="702"/>
      <c r="E8" s="702"/>
      <c r="F8" s="702"/>
      <c r="G8" s="705"/>
      <c r="H8" s="705"/>
      <c r="I8" s="708"/>
    </row>
    <row r="9" spans="2:9" ht="15.75" thickBot="1" x14ac:dyDescent="0.3">
      <c r="B9" s="98" t="s">
        <v>257</v>
      </c>
      <c r="C9" s="99" t="s">
        <v>259</v>
      </c>
      <c r="D9" s="99" t="s">
        <v>260</v>
      </c>
      <c r="E9" s="99" t="s">
        <v>261</v>
      </c>
      <c r="F9" s="112" t="s">
        <v>262</v>
      </c>
      <c r="G9" s="113" t="s">
        <v>263</v>
      </c>
      <c r="H9" s="113" t="s">
        <v>264</v>
      </c>
      <c r="I9" s="114" t="s">
        <v>268</v>
      </c>
    </row>
    <row r="10" spans="2:9" x14ac:dyDescent="0.25">
      <c r="B10" s="205">
        <v>1</v>
      </c>
      <c r="C10" s="246" t="s">
        <v>90</v>
      </c>
      <c r="D10" s="226">
        <v>2</v>
      </c>
      <c r="E10" s="226">
        <v>1118</v>
      </c>
      <c r="F10" s="242">
        <v>83</v>
      </c>
      <c r="G10" s="242">
        <f t="shared" ref="G10:G35" si="0">E10/D10*100%</f>
        <v>559</v>
      </c>
      <c r="H10" s="242">
        <f t="shared" ref="H10:H35" si="1">F10/D10*100%</f>
        <v>41.5</v>
      </c>
      <c r="I10" s="243">
        <f t="shared" ref="I10:I35" si="2">E10/F10*100%</f>
        <v>13.46987951807229</v>
      </c>
    </row>
    <row r="11" spans="2:9" x14ac:dyDescent="0.25">
      <c r="B11" s="198">
        <v>2</v>
      </c>
      <c r="C11" s="247" t="s">
        <v>91</v>
      </c>
      <c r="D11" s="227">
        <v>3</v>
      </c>
      <c r="E11" s="227">
        <v>1794</v>
      </c>
      <c r="F11" s="244">
        <v>120</v>
      </c>
      <c r="G11" s="244">
        <f t="shared" si="0"/>
        <v>598</v>
      </c>
      <c r="H11" s="244">
        <f t="shared" si="1"/>
        <v>40</v>
      </c>
      <c r="I11" s="245">
        <f t="shared" si="2"/>
        <v>14.95</v>
      </c>
    </row>
    <row r="12" spans="2:9" x14ac:dyDescent="0.25">
      <c r="B12" s="198">
        <v>3</v>
      </c>
      <c r="C12" s="247" t="s">
        <v>92</v>
      </c>
      <c r="D12" s="227">
        <v>2</v>
      </c>
      <c r="E12" s="227">
        <v>1596</v>
      </c>
      <c r="F12" s="244">
        <v>92</v>
      </c>
      <c r="G12" s="244">
        <f t="shared" si="0"/>
        <v>798</v>
      </c>
      <c r="H12" s="244">
        <f t="shared" si="1"/>
        <v>46</v>
      </c>
      <c r="I12" s="245">
        <f t="shared" si="2"/>
        <v>17.347826086956523</v>
      </c>
    </row>
    <row r="13" spans="2:9" x14ac:dyDescent="0.25">
      <c r="B13" s="198">
        <v>4</v>
      </c>
      <c r="C13" s="247" t="s">
        <v>93</v>
      </c>
      <c r="D13" s="227">
        <v>3</v>
      </c>
      <c r="E13" s="227">
        <v>1672</v>
      </c>
      <c r="F13" s="244">
        <v>129</v>
      </c>
      <c r="G13" s="244">
        <f t="shared" si="0"/>
        <v>557.33333333333337</v>
      </c>
      <c r="H13" s="244">
        <f t="shared" si="1"/>
        <v>43</v>
      </c>
      <c r="I13" s="245">
        <f t="shared" si="2"/>
        <v>12.961240310077519</v>
      </c>
    </row>
    <row r="14" spans="2:9" x14ac:dyDescent="0.25">
      <c r="B14" s="198">
        <v>5</v>
      </c>
      <c r="C14" s="247" t="s">
        <v>94</v>
      </c>
      <c r="D14" s="227">
        <v>3</v>
      </c>
      <c r="E14" s="227">
        <v>1411</v>
      </c>
      <c r="F14" s="244">
        <v>122</v>
      </c>
      <c r="G14" s="244">
        <f t="shared" si="0"/>
        <v>470.33333333333331</v>
      </c>
      <c r="H14" s="244">
        <f t="shared" si="1"/>
        <v>40.666666666666664</v>
      </c>
      <c r="I14" s="245">
        <f t="shared" si="2"/>
        <v>11.565573770491802</v>
      </c>
    </row>
    <row r="15" spans="2:9" x14ac:dyDescent="0.25">
      <c r="B15" s="198">
        <v>6</v>
      </c>
      <c r="C15" s="247" t="s">
        <v>95</v>
      </c>
      <c r="D15" s="227">
        <v>3</v>
      </c>
      <c r="E15" s="227">
        <v>1609</v>
      </c>
      <c r="F15" s="244">
        <v>112</v>
      </c>
      <c r="G15" s="244">
        <f t="shared" si="0"/>
        <v>536.33333333333337</v>
      </c>
      <c r="H15" s="244">
        <f t="shared" si="1"/>
        <v>37.333333333333336</v>
      </c>
      <c r="I15" s="245">
        <f t="shared" si="2"/>
        <v>14.366071428571429</v>
      </c>
    </row>
    <row r="16" spans="2:9" x14ac:dyDescent="0.25">
      <c r="B16" s="198">
        <v>7</v>
      </c>
      <c r="C16" s="247" t="s">
        <v>96</v>
      </c>
      <c r="D16" s="227">
        <v>1</v>
      </c>
      <c r="E16" s="227">
        <v>868</v>
      </c>
      <c r="F16" s="244">
        <v>46</v>
      </c>
      <c r="G16" s="244">
        <f t="shared" si="0"/>
        <v>868</v>
      </c>
      <c r="H16" s="244">
        <f t="shared" si="1"/>
        <v>46</v>
      </c>
      <c r="I16" s="245">
        <f t="shared" si="2"/>
        <v>18.869565217391305</v>
      </c>
    </row>
    <row r="17" spans="2:9" x14ac:dyDescent="0.25">
      <c r="B17" s="198">
        <v>8</v>
      </c>
      <c r="C17" s="247" t="s">
        <v>97</v>
      </c>
      <c r="D17" s="227">
        <v>1</v>
      </c>
      <c r="E17" s="227">
        <v>659</v>
      </c>
      <c r="F17" s="244">
        <v>38</v>
      </c>
      <c r="G17" s="244">
        <f t="shared" si="0"/>
        <v>659</v>
      </c>
      <c r="H17" s="244">
        <f t="shared" si="1"/>
        <v>38</v>
      </c>
      <c r="I17" s="245">
        <f t="shared" si="2"/>
        <v>17.342105263157894</v>
      </c>
    </row>
    <row r="18" spans="2:9" x14ac:dyDescent="0.25">
      <c r="B18" s="198">
        <v>9</v>
      </c>
      <c r="C18" s="247" t="s">
        <v>98</v>
      </c>
      <c r="D18" s="227">
        <v>2</v>
      </c>
      <c r="E18" s="227">
        <v>1569</v>
      </c>
      <c r="F18" s="244">
        <v>94</v>
      </c>
      <c r="G18" s="244">
        <f t="shared" si="0"/>
        <v>784.5</v>
      </c>
      <c r="H18" s="244">
        <f t="shared" si="1"/>
        <v>47</v>
      </c>
      <c r="I18" s="245">
        <f t="shared" si="2"/>
        <v>16.691489361702128</v>
      </c>
    </row>
    <row r="19" spans="2:9" x14ac:dyDescent="0.25">
      <c r="B19" s="198">
        <v>10</v>
      </c>
      <c r="C19" s="247" t="s">
        <v>99</v>
      </c>
      <c r="D19" s="227">
        <v>3</v>
      </c>
      <c r="E19" s="227">
        <v>1964</v>
      </c>
      <c r="F19" s="244">
        <v>117</v>
      </c>
      <c r="G19" s="244">
        <f t="shared" si="0"/>
        <v>654.66666666666663</v>
      </c>
      <c r="H19" s="244">
        <f t="shared" si="1"/>
        <v>39</v>
      </c>
      <c r="I19" s="245">
        <f t="shared" si="2"/>
        <v>16.786324786324787</v>
      </c>
    </row>
    <row r="20" spans="2:9" x14ac:dyDescent="0.25">
      <c r="B20" s="198">
        <v>11</v>
      </c>
      <c r="C20" s="247" t="s">
        <v>100</v>
      </c>
      <c r="D20" s="227">
        <v>2</v>
      </c>
      <c r="E20" s="227">
        <v>1020</v>
      </c>
      <c r="F20" s="244">
        <v>71</v>
      </c>
      <c r="G20" s="244">
        <f t="shared" si="0"/>
        <v>510</v>
      </c>
      <c r="H20" s="244">
        <f t="shared" si="1"/>
        <v>35.5</v>
      </c>
      <c r="I20" s="245">
        <f t="shared" si="2"/>
        <v>14.366197183098592</v>
      </c>
    </row>
    <row r="21" spans="2:9" x14ac:dyDescent="0.25">
      <c r="B21" s="198">
        <v>12</v>
      </c>
      <c r="C21" s="247" t="s">
        <v>101</v>
      </c>
      <c r="D21" s="227">
        <v>1</v>
      </c>
      <c r="E21" s="227">
        <v>736</v>
      </c>
      <c r="F21" s="244">
        <v>43</v>
      </c>
      <c r="G21" s="244">
        <f t="shared" si="0"/>
        <v>736</v>
      </c>
      <c r="H21" s="244">
        <f t="shared" si="1"/>
        <v>43</v>
      </c>
      <c r="I21" s="245">
        <f t="shared" si="2"/>
        <v>17.11627906976744</v>
      </c>
    </row>
    <row r="22" spans="2:9" x14ac:dyDescent="0.25">
      <c r="B22" s="198">
        <v>13</v>
      </c>
      <c r="C22" s="247" t="s">
        <v>102</v>
      </c>
      <c r="D22" s="227">
        <v>3</v>
      </c>
      <c r="E22" s="227">
        <v>1604</v>
      </c>
      <c r="F22" s="244">
        <v>125</v>
      </c>
      <c r="G22" s="244">
        <f t="shared" si="0"/>
        <v>534.66666666666663</v>
      </c>
      <c r="H22" s="244">
        <f t="shared" si="1"/>
        <v>41.666666666666664</v>
      </c>
      <c r="I22" s="245">
        <f t="shared" si="2"/>
        <v>12.832000000000001</v>
      </c>
    </row>
    <row r="23" spans="2:9" x14ac:dyDescent="0.25">
      <c r="B23" s="198">
        <v>14</v>
      </c>
      <c r="C23" s="247" t="s">
        <v>103</v>
      </c>
      <c r="D23" s="227">
        <v>3</v>
      </c>
      <c r="E23" s="227">
        <v>1964</v>
      </c>
      <c r="F23" s="244">
        <v>124</v>
      </c>
      <c r="G23" s="244">
        <f t="shared" si="0"/>
        <v>654.66666666666663</v>
      </c>
      <c r="H23" s="244">
        <f t="shared" si="1"/>
        <v>41.333333333333336</v>
      </c>
      <c r="I23" s="245">
        <f t="shared" si="2"/>
        <v>15.838709677419354</v>
      </c>
    </row>
    <row r="24" spans="2:9" x14ac:dyDescent="0.25">
      <c r="B24" s="198">
        <v>15</v>
      </c>
      <c r="C24" s="247" t="s">
        <v>104</v>
      </c>
      <c r="D24" s="227">
        <v>3</v>
      </c>
      <c r="E24" s="227">
        <v>2093</v>
      </c>
      <c r="F24" s="244">
        <v>131</v>
      </c>
      <c r="G24" s="244">
        <f t="shared" si="0"/>
        <v>697.66666666666663</v>
      </c>
      <c r="H24" s="244">
        <f t="shared" si="1"/>
        <v>43.666666666666664</v>
      </c>
      <c r="I24" s="245">
        <f t="shared" si="2"/>
        <v>15.977099236641221</v>
      </c>
    </row>
    <row r="25" spans="2:9" x14ac:dyDescent="0.25">
      <c r="B25" s="198">
        <v>16</v>
      </c>
      <c r="C25" s="247" t="s">
        <v>105</v>
      </c>
      <c r="D25" s="227">
        <v>1</v>
      </c>
      <c r="E25" s="227">
        <v>1172</v>
      </c>
      <c r="F25" s="244">
        <v>88</v>
      </c>
      <c r="G25" s="244">
        <f t="shared" si="0"/>
        <v>1172</v>
      </c>
      <c r="H25" s="244">
        <f t="shared" si="1"/>
        <v>88</v>
      </c>
      <c r="I25" s="245">
        <f t="shared" si="2"/>
        <v>13.318181818181818</v>
      </c>
    </row>
    <row r="26" spans="2:9" x14ac:dyDescent="0.25">
      <c r="B26" s="198">
        <v>17</v>
      </c>
      <c r="C26" s="247" t="s">
        <v>106</v>
      </c>
      <c r="D26" s="227">
        <v>2</v>
      </c>
      <c r="E26" s="227">
        <v>1582</v>
      </c>
      <c r="F26" s="244">
        <v>96</v>
      </c>
      <c r="G26" s="244">
        <f t="shared" si="0"/>
        <v>791</v>
      </c>
      <c r="H26" s="244">
        <f t="shared" si="1"/>
        <v>48</v>
      </c>
      <c r="I26" s="245">
        <f t="shared" si="2"/>
        <v>16.479166666666668</v>
      </c>
    </row>
    <row r="27" spans="2:9" x14ac:dyDescent="0.25">
      <c r="B27" s="198">
        <v>18</v>
      </c>
      <c r="C27" s="247" t="s">
        <v>107</v>
      </c>
      <c r="D27" s="227">
        <v>4</v>
      </c>
      <c r="E27" s="227">
        <v>2565</v>
      </c>
      <c r="F27" s="244">
        <v>172</v>
      </c>
      <c r="G27" s="244">
        <f t="shared" si="0"/>
        <v>641.25</v>
      </c>
      <c r="H27" s="244">
        <f t="shared" si="1"/>
        <v>43</v>
      </c>
      <c r="I27" s="245">
        <f t="shared" si="2"/>
        <v>14.912790697674419</v>
      </c>
    </row>
    <row r="28" spans="2:9" x14ac:dyDescent="0.25">
      <c r="B28" s="198">
        <v>19</v>
      </c>
      <c r="C28" s="247" t="s">
        <v>108</v>
      </c>
      <c r="D28" s="227">
        <v>3</v>
      </c>
      <c r="E28" s="227">
        <v>1264</v>
      </c>
      <c r="F28" s="244">
        <v>102</v>
      </c>
      <c r="G28" s="244">
        <f t="shared" si="0"/>
        <v>421.33333333333331</v>
      </c>
      <c r="H28" s="244">
        <f t="shared" si="1"/>
        <v>34</v>
      </c>
      <c r="I28" s="245">
        <f t="shared" si="2"/>
        <v>12.392156862745098</v>
      </c>
    </row>
    <row r="29" spans="2:9" x14ac:dyDescent="0.25">
      <c r="B29" s="198">
        <v>20</v>
      </c>
      <c r="C29" s="247" t="s">
        <v>109</v>
      </c>
      <c r="D29" s="227">
        <v>4</v>
      </c>
      <c r="E29" s="227">
        <v>2064</v>
      </c>
      <c r="F29" s="244">
        <v>148</v>
      </c>
      <c r="G29" s="244">
        <f t="shared" si="0"/>
        <v>516</v>
      </c>
      <c r="H29" s="244">
        <f t="shared" si="1"/>
        <v>37</v>
      </c>
      <c r="I29" s="245">
        <f t="shared" si="2"/>
        <v>13.945945945945946</v>
      </c>
    </row>
    <row r="30" spans="2:9" x14ac:dyDescent="0.25">
      <c r="B30" s="198">
        <v>21</v>
      </c>
      <c r="C30" s="247" t="s">
        <v>110</v>
      </c>
      <c r="D30" s="227">
        <v>3</v>
      </c>
      <c r="E30" s="227">
        <v>1493</v>
      </c>
      <c r="F30" s="244">
        <v>108</v>
      </c>
      <c r="G30" s="244">
        <f t="shared" si="0"/>
        <v>497.66666666666669</v>
      </c>
      <c r="H30" s="244">
        <f t="shared" si="1"/>
        <v>36</v>
      </c>
      <c r="I30" s="245">
        <f t="shared" si="2"/>
        <v>13.824074074074074</v>
      </c>
    </row>
    <row r="31" spans="2:9" x14ac:dyDescent="0.25">
      <c r="B31" s="198">
        <v>22</v>
      </c>
      <c r="C31" s="247" t="s">
        <v>111</v>
      </c>
      <c r="D31" s="248">
        <v>4</v>
      </c>
      <c r="E31" s="227">
        <v>1909</v>
      </c>
      <c r="F31" s="244">
        <v>125</v>
      </c>
      <c r="G31" s="244">
        <f t="shared" si="0"/>
        <v>477.25</v>
      </c>
      <c r="H31" s="244">
        <f t="shared" si="1"/>
        <v>31.25</v>
      </c>
      <c r="I31" s="245">
        <f t="shared" si="2"/>
        <v>15.272</v>
      </c>
    </row>
    <row r="32" spans="2:9" x14ac:dyDescent="0.25">
      <c r="B32" s="198">
        <v>23</v>
      </c>
      <c r="C32" s="247" t="s">
        <v>112</v>
      </c>
      <c r="D32" s="227">
        <v>2</v>
      </c>
      <c r="E32" s="227">
        <v>898</v>
      </c>
      <c r="F32" s="244">
        <v>74</v>
      </c>
      <c r="G32" s="244">
        <f t="shared" si="0"/>
        <v>449</v>
      </c>
      <c r="H32" s="244">
        <f t="shared" si="1"/>
        <v>37</v>
      </c>
      <c r="I32" s="245">
        <f t="shared" si="2"/>
        <v>12.135135135135135</v>
      </c>
    </row>
    <row r="33" spans="2:9" x14ac:dyDescent="0.25">
      <c r="B33" s="198">
        <v>24</v>
      </c>
      <c r="C33" s="247" t="s">
        <v>113</v>
      </c>
      <c r="D33" s="227">
        <v>1</v>
      </c>
      <c r="E33" s="227">
        <v>716</v>
      </c>
      <c r="F33" s="244">
        <v>41</v>
      </c>
      <c r="G33" s="244">
        <f t="shared" si="0"/>
        <v>716</v>
      </c>
      <c r="H33" s="244">
        <f t="shared" si="1"/>
        <v>41</v>
      </c>
      <c r="I33" s="245">
        <f t="shared" si="2"/>
        <v>17.463414634146343</v>
      </c>
    </row>
    <row r="34" spans="2:9" x14ac:dyDescent="0.25">
      <c r="B34" s="198">
        <v>25</v>
      </c>
      <c r="C34" s="247" t="s">
        <v>114</v>
      </c>
      <c r="D34" s="227">
        <v>3</v>
      </c>
      <c r="E34" s="227">
        <v>2531</v>
      </c>
      <c r="F34" s="244">
        <v>149</v>
      </c>
      <c r="G34" s="244">
        <f t="shared" si="0"/>
        <v>843.66666666666663</v>
      </c>
      <c r="H34" s="244">
        <f t="shared" si="1"/>
        <v>49.666666666666664</v>
      </c>
      <c r="I34" s="245">
        <f t="shared" si="2"/>
        <v>16.986577181208055</v>
      </c>
    </row>
    <row r="35" spans="2:9" ht="15.75" thickBot="1" x14ac:dyDescent="0.3">
      <c r="B35" s="133">
        <v>26</v>
      </c>
      <c r="C35" s="252" t="s">
        <v>115</v>
      </c>
      <c r="D35" s="253">
        <v>3</v>
      </c>
      <c r="E35" s="253">
        <v>2801</v>
      </c>
      <c r="F35" s="254">
        <v>171</v>
      </c>
      <c r="G35" s="254">
        <f t="shared" si="0"/>
        <v>933.66666666666663</v>
      </c>
      <c r="H35" s="254">
        <f t="shared" si="1"/>
        <v>57</v>
      </c>
      <c r="I35" s="255">
        <f t="shared" si="2"/>
        <v>16.380116959064328</v>
      </c>
    </row>
    <row r="36" spans="2:9" x14ac:dyDescent="0.25">
      <c r="B36" s="688" t="s">
        <v>297</v>
      </c>
      <c r="C36" s="698"/>
      <c r="D36" s="249">
        <f>SUM(D10:D35)</f>
        <v>65</v>
      </c>
      <c r="E36" s="249">
        <f>SUM(E10:E35)</f>
        <v>40672</v>
      </c>
      <c r="F36" s="250">
        <f>SUM(F10:F35)</f>
        <v>2721</v>
      </c>
      <c r="G36" s="581">
        <v>640</v>
      </c>
      <c r="H36" s="250">
        <f>AVERAGE(H10:H35)</f>
        <v>43.291666666666664</v>
      </c>
      <c r="I36" s="251">
        <f>AVERAGE(I10:I35)</f>
        <v>15.138073880173623</v>
      </c>
    </row>
    <row r="37" spans="2:9" x14ac:dyDescent="0.25">
      <c r="B37" s="683">
        <v>2015</v>
      </c>
      <c r="C37" s="684"/>
      <c r="D37" s="445">
        <v>65</v>
      </c>
      <c r="E37" s="445">
        <v>40927</v>
      </c>
      <c r="F37" s="445">
        <v>2740</v>
      </c>
      <c r="G37" s="435">
        <v>637.48397435897436</v>
      </c>
      <c r="H37" s="435">
        <v>42.32692307692308</v>
      </c>
      <c r="I37" s="436">
        <v>14.928964683532014</v>
      </c>
    </row>
    <row r="38" spans="2:9" x14ac:dyDescent="0.25">
      <c r="B38" s="683">
        <v>2014</v>
      </c>
      <c r="C38" s="684"/>
      <c r="D38" s="445">
        <v>65</v>
      </c>
      <c r="E38" s="445">
        <v>40441</v>
      </c>
      <c r="F38" s="445">
        <v>2777</v>
      </c>
      <c r="G38" s="435">
        <v>632.89102564102552</v>
      </c>
      <c r="H38" s="435">
        <v>43.019230769230766</v>
      </c>
      <c r="I38" s="436">
        <v>14.628305918623052</v>
      </c>
    </row>
    <row r="39" spans="2:9" x14ac:dyDescent="0.25">
      <c r="B39" s="683">
        <v>2013</v>
      </c>
      <c r="C39" s="684"/>
      <c r="D39" s="445">
        <v>65</v>
      </c>
      <c r="E39" s="445">
        <v>39354</v>
      </c>
      <c r="F39" s="445">
        <v>2842</v>
      </c>
      <c r="G39" s="445">
        <v>616</v>
      </c>
      <c r="H39" s="445">
        <v>44</v>
      </c>
      <c r="I39" s="446">
        <v>14</v>
      </c>
    </row>
    <row r="40" spans="2:9" ht="15.75" thickBot="1" x14ac:dyDescent="0.3">
      <c r="B40" s="685">
        <v>2012</v>
      </c>
      <c r="C40" s="686"/>
      <c r="D40" s="447">
        <v>65</v>
      </c>
      <c r="E40" s="447">
        <v>38256</v>
      </c>
      <c r="F40" s="447">
        <v>2870</v>
      </c>
      <c r="G40" s="447">
        <v>589</v>
      </c>
      <c r="H40" s="447">
        <v>44</v>
      </c>
      <c r="I40" s="448">
        <v>13</v>
      </c>
    </row>
    <row r="41" spans="2:9" ht="15.75" thickTop="1" x14ac:dyDescent="0.25">
      <c r="B41" s="670" t="s">
        <v>320</v>
      </c>
      <c r="C41" s="670"/>
      <c r="D41" s="670"/>
      <c r="E41" s="670"/>
      <c r="F41" s="117"/>
      <c r="G41" s="117"/>
      <c r="H41" s="117"/>
      <c r="I41" s="117"/>
    </row>
  </sheetData>
  <mergeCells count="17">
    <mergeCell ref="B2:I2"/>
    <mergeCell ref="B3:I3"/>
    <mergeCell ref="B4:I4"/>
    <mergeCell ref="B6:B8"/>
    <mergeCell ref="C6:C8"/>
    <mergeCell ref="D6:D8"/>
    <mergeCell ref="E6:E8"/>
    <mergeCell ref="F6:F8"/>
    <mergeCell ref="G6:G8"/>
    <mergeCell ref="H6:H8"/>
    <mergeCell ref="I6:I8"/>
    <mergeCell ref="B41:E41"/>
    <mergeCell ref="B36:C36"/>
    <mergeCell ref="B37:C37"/>
    <mergeCell ref="B38:C38"/>
    <mergeCell ref="B39:C39"/>
    <mergeCell ref="B40:C40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3:I41"/>
  <sheetViews>
    <sheetView topLeftCell="E25" workbookViewId="0">
      <selection activeCell="N38" sqref="N38"/>
    </sheetView>
  </sheetViews>
  <sheetFormatPr defaultRowHeight="15" x14ac:dyDescent="0.25"/>
  <cols>
    <col min="1" max="1" width="5.140625" customWidth="1"/>
    <col min="2" max="2" width="5.42578125" customWidth="1"/>
    <col min="3" max="3" width="14.5703125" customWidth="1"/>
    <col min="4" max="4" width="10.42578125" customWidth="1"/>
    <col min="5" max="5" width="11.140625" customWidth="1"/>
    <col min="6" max="6" width="10.140625" customWidth="1"/>
    <col min="7" max="7" width="17.140625" customWidth="1"/>
    <col min="8" max="8" width="14.140625" customWidth="1"/>
    <col min="9" max="9" width="13" customWidth="1"/>
  </cols>
  <sheetData>
    <row r="3" spans="2:9" x14ac:dyDescent="0.25">
      <c r="B3" s="648" t="s">
        <v>354</v>
      </c>
      <c r="C3" s="648"/>
      <c r="D3" s="648"/>
      <c r="E3" s="648"/>
      <c r="F3" s="648"/>
      <c r="G3" s="648"/>
      <c r="H3" s="648"/>
      <c r="I3" s="648"/>
    </row>
    <row r="4" spans="2:9" x14ac:dyDescent="0.25">
      <c r="B4" s="639" t="s">
        <v>191</v>
      </c>
      <c r="C4" s="639"/>
      <c r="D4" s="639"/>
      <c r="E4" s="639"/>
      <c r="F4" s="639"/>
      <c r="G4" s="639"/>
      <c r="H4" s="639"/>
      <c r="I4" s="639"/>
    </row>
    <row r="5" spans="2:9" x14ac:dyDescent="0.25">
      <c r="B5" s="639" t="s">
        <v>293</v>
      </c>
      <c r="C5" s="639"/>
      <c r="D5" s="639"/>
      <c r="E5" s="639"/>
      <c r="F5" s="639"/>
      <c r="G5" s="639"/>
      <c r="H5" s="639"/>
      <c r="I5" s="639"/>
    </row>
    <row r="6" spans="2:9" ht="15.75" thickBot="1" x14ac:dyDescent="0.3">
      <c r="B6" s="93"/>
      <c r="C6" s="93"/>
      <c r="D6" s="93"/>
      <c r="E6" s="93"/>
      <c r="F6" s="93"/>
      <c r="G6" s="93"/>
      <c r="H6" s="93"/>
      <c r="I6" s="93"/>
    </row>
    <row r="7" spans="2:9" ht="16.5" thickTop="1" thickBot="1" x14ac:dyDescent="0.3">
      <c r="B7" s="715" t="s">
        <v>0</v>
      </c>
      <c r="C7" s="717" t="s">
        <v>84</v>
      </c>
      <c r="D7" s="717" t="s">
        <v>85</v>
      </c>
      <c r="E7" s="717" t="s">
        <v>86</v>
      </c>
      <c r="F7" s="717" t="s">
        <v>87</v>
      </c>
      <c r="G7" s="719" t="s">
        <v>88</v>
      </c>
      <c r="H7" s="719" t="s">
        <v>89</v>
      </c>
      <c r="I7" s="721" t="s">
        <v>57</v>
      </c>
    </row>
    <row r="8" spans="2:9" ht="15.75" thickBot="1" x14ac:dyDescent="0.3">
      <c r="B8" s="716"/>
      <c r="C8" s="718"/>
      <c r="D8" s="718"/>
      <c r="E8" s="718"/>
      <c r="F8" s="718"/>
      <c r="G8" s="720"/>
      <c r="H8" s="720"/>
      <c r="I8" s="722"/>
    </row>
    <row r="9" spans="2:9" ht="15.75" thickBot="1" x14ac:dyDescent="0.3">
      <c r="B9" s="259" t="s">
        <v>257</v>
      </c>
      <c r="C9" s="260" t="s">
        <v>259</v>
      </c>
      <c r="D9" s="260" t="s">
        <v>260</v>
      </c>
      <c r="E9" s="260" t="s">
        <v>261</v>
      </c>
      <c r="F9" s="261" t="s">
        <v>262</v>
      </c>
      <c r="G9" s="262" t="s">
        <v>263</v>
      </c>
      <c r="H9" s="262" t="s">
        <v>264</v>
      </c>
      <c r="I9" s="263" t="s">
        <v>268</v>
      </c>
    </row>
    <row r="10" spans="2:9" x14ac:dyDescent="0.25">
      <c r="B10" s="168">
        <v>1</v>
      </c>
      <c r="C10" s="101" t="s">
        <v>90</v>
      </c>
      <c r="D10" s="118">
        <v>1</v>
      </c>
      <c r="E10" s="118">
        <v>212</v>
      </c>
      <c r="F10" s="118">
        <v>6</v>
      </c>
      <c r="G10" s="118">
        <f t="shared" ref="G10:G15" si="0">E10/D10*100%</f>
        <v>212</v>
      </c>
      <c r="H10" s="118">
        <f t="shared" ref="H10:H15" si="1">F10/D10*100%</f>
        <v>6</v>
      </c>
      <c r="I10" s="119">
        <f t="shared" ref="I10:I15" si="2">E10/F10*100%</f>
        <v>35.333333333333336</v>
      </c>
    </row>
    <row r="11" spans="2:9" x14ac:dyDescent="0.25">
      <c r="B11" s="163">
        <v>2</v>
      </c>
      <c r="C11" s="5" t="s">
        <v>91</v>
      </c>
      <c r="D11" s="121">
        <v>2</v>
      </c>
      <c r="E11" s="121">
        <v>145</v>
      </c>
      <c r="F11" s="121">
        <v>19</v>
      </c>
      <c r="G11" s="121">
        <f t="shared" si="0"/>
        <v>72.5</v>
      </c>
      <c r="H11" s="121">
        <f t="shared" si="1"/>
        <v>9.5</v>
      </c>
      <c r="I11" s="122">
        <f t="shared" si="2"/>
        <v>7.6315789473684212</v>
      </c>
    </row>
    <row r="12" spans="2:9" x14ac:dyDescent="0.25">
      <c r="B12" s="163">
        <v>3</v>
      </c>
      <c r="C12" s="5" t="s">
        <v>92</v>
      </c>
      <c r="D12" s="121">
        <v>3</v>
      </c>
      <c r="E12" s="121">
        <v>416</v>
      </c>
      <c r="F12" s="121">
        <v>41</v>
      </c>
      <c r="G12" s="121">
        <f t="shared" si="0"/>
        <v>138.66666666666666</v>
      </c>
      <c r="H12" s="121">
        <f t="shared" si="1"/>
        <v>13.666666666666666</v>
      </c>
      <c r="I12" s="122">
        <f t="shared" si="2"/>
        <v>10.146341463414634</v>
      </c>
    </row>
    <row r="13" spans="2:9" x14ac:dyDescent="0.25">
      <c r="B13" s="163">
        <v>4</v>
      </c>
      <c r="C13" s="5" t="s">
        <v>93</v>
      </c>
      <c r="D13" s="121">
        <v>2</v>
      </c>
      <c r="E13" s="121">
        <v>382</v>
      </c>
      <c r="F13" s="121">
        <v>35</v>
      </c>
      <c r="G13" s="121">
        <f t="shared" si="0"/>
        <v>191</v>
      </c>
      <c r="H13" s="121">
        <f t="shared" si="1"/>
        <v>17.5</v>
      </c>
      <c r="I13" s="122">
        <f t="shared" si="2"/>
        <v>10.914285714285715</v>
      </c>
    </row>
    <row r="14" spans="2:9" x14ac:dyDescent="0.25">
      <c r="B14" s="163">
        <v>5</v>
      </c>
      <c r="C14" s="5" t="s">
        <v>94</v>
      </c>
      <c r="D14" s="121">
        <v>3</v>
      </c>
      <c r="E14" s="121">
        <v>276</v>
      </c>
      <c r="F14" s="121">
        <v>42</v>
      </c>
      <c r="G14" s="121">
        <f t="shared" si="0"/>
        <v>92</v>
      </c>
      <c r="H14" s="121">
        <f t="shared" si="1"/>
        <v>14</v>
      </c>
      <c r="I14" s="122">
        <f t="shared" si="2"/>
        <v>6.5714285714285712</v>
      </c>
    </row>
    <row r="15" spans="2:9" x14ac:dyDescent="0.25">
      <c r="B15" s="163">
        <v>6</v>
      </c>
      <c r="C15" s="5" t="s">
        <v>95</v>
      </c>
      <c r="D15" s="121">
        <v>3</v>
      </c>
      <c r="E15" s="121">
        <v>80</v>
      </c>
      <c r="F15" s="121">
        <v>34</v>
      </c>
      <c r="G15" s="121">
        <f t="shared" si="0"/>
        <v>26.666666666666668</v>
      </c>
      <c r="H15" s="121">
        <f t="shared" si="1"/>
        <v>11.333333333333334</v>
      </c>
      <c r="I15" s="122">
        <f t="shared" si="2"/>
        <v>2.3529411764705883</v>
      </c>
    </row>
    <row r="16" spans="2:9" x14ac:dyDescent="0.25">
      <c r="B16" s="163">
        <v>7</v>
      </c>
      <c r="C16" s="5" t="s">
        <v>96</v>
      </c>
      <c r="D16" s="121">
        <v>0</v>
      </c>
      <c r="E16" s="121">
        <v>0</v>
      </c>
      <c r="F16" s="121">
        <v>0</v>
      </c>
      <c r="G16" s="121">
        <v>0</v>
      </c>
      <c r="H16" s="121">
        <v>0</v>
      </c>
      <c r="I16" s="122">
        <v>0</v>
      </c>
    </row>
    <row r="17" spans="2:9" x14ac:dyDescent="0.25">
      <c r="B17" s="163">
        <v>8</v>
      </c>
      <c r="C17" s="5" t="s">
        <v>97</v>
      </c>
      <c r="D17" s="121">
        <v>0</v>
      </c>
      <c r="E17" s="121">
        <v>0</v>
      </c>
      <c r="F17" s="121">
        <v>0</v>
      </c>
      <c r="G17" s="121">
        <v>0</v>
      </c>
      <c r="H17" s="121">
        <v>0</v>
      </c>
      <c r="I17" s="122">
        <v>0</v>
      </c>
    </row>
    <row r="18" spans="2:9" x14ac:dyDescent="0.25">
      <c r="B18" s="163">
        <v>9</v>
      </c>
      <c r="C18" s="5" t="s">
        <v>98</v>
      </c>
      <c r="D18" s="121">
        <v>1</v>
      </c>
      <c r="E18" s="121">
        <v>146</v>
      </c>
      <c r="F18" s="121">
        <v>16</v>
      </c>
      <c r="G18" s="121">
        <f>E18/D18*100%</f>
        <v>146</v>
      </c>
      <c r="H18" s="121">
        <f>F18/D18*100%</f>
        <v>16</v>
      </c>
      <c r="I18" s="122">
        <f>E18/F18*100%</f>
        <v>9.125</v>
      </c>
    </row>
    <row r="19" spans="2:9" x14ac:dyDescent="0.25">
      <c r="B19" s="163">
        <v>10</v>
      </c>
      <c r="C19" s="5" t="s">
        <v>99</v>
      </c>
      <c r="D19" s="121">
        <v>1</v>
      </c>
      <c r="E19" s="121">
        <v>79</v>
      </c>
      <c r="F19" s="121">
        <v>16</v>
      </c>
      <c r="G19" s="121">
        <f>E19/D19*100%</f>
        <v>79</v>
      </c>
      <c r="H19" s="121">
        <f>F19/D19*100%</f>
        <v>16</v>
      </c>
      <c r="I19" s="122">
        <f>E19/F19*100%</f>
        <v>4.9375</v>
      </c>
    </row>
    <row r="20" spans="2:9" x14ac:dyDescent="0.25">
      <c r="B20" s="163">
        <v>11</v>
      </c>
      <c r="C20" s="5" t="s">
        <v>100</v>
      </c>
      <c r="D20" s="121">
        <v>1</v>
      </c>
      <c r="E20" s="121">
        <v>23</v>
      </c>
      <c r="F20" s="121">
        <v>12</v>
      </c>
      <c r="G20" s="121">
        <f>E20/D20*100%</f>
        <v>23</v>
      </c>
      <c r="H20" s="121">
        <f>F20/D20*100%</f>
        <v>12</v>
      </c>
      <c r="I20" s="122">
        <f>E20/F20*100%</f>
        <v>1.9166666666666667</v>
      </c>
    </row>
    <row r="21" spans="2:9" x14ac:dyDescent="0.25">
      <c r="B21" s="163">
        <v>12</v>
      </c>
      <c r="C21" s="5" t="s">
        <v>101</v>
      </c>
      <c r="D21" s="121">
        <v>3</v>
      </c>
      <c r="E21" s="121">
        <v>487</v>
      </c>
      <c r="F21" s="121">
        <v>54</v>
      </c>
      <c r="G21" s="121">
        <f>E21/D21*100%</f>
        <v>162.33333333333334</v>
      </c>
      <c r="H21" s="121">
        <f>F21/D21*100%</f>
        <v>18</v>
      </c>
      <c r="I21" s="122">
        <f>E21/F21*100%</f>
        <v>9.018518518518519</v>
      </c>
    </row>
    <row r="22" spans="2:9" x14ac:dyDescent="0.25">
      <c r="B22" s="163">
        <v>13</v>
      </c>
      <c r="C22" s="5" t="s">
        <v>102</v>
      </c>
      <c r="D22" s="121">
        <v>0</v>
      </c>
      <c r="E22" s="121">
        <v>0</v>
      </c>
      <c r="F22" s="121">
        <v>0</v>
      </c>
      <c r="G22" s="121">
        <v>0</v>
      </c>
      <c r="H22" s="121">
        <v>0</v>
      </c>
      <c r="I22" s="122">
        <v>0</v>
      </c>
    </row>
    <row r="23" spans="2:9" x14ac:dyDescent="0.25">
      <c r="B23" s="163">
        <v>14</v>
      </c>
      <c r="C23" s="5" t="s">
        <v>103</v>
      </c>
      <c r="D23" s="121">
        <v>1</v>
      </c>
      <c r="E23" s="121">
        <v>35</v>
      </c>
      <c r="F23" s="121">
        <v>10</v>
      </c>
      <c r="G23" s="121">
        <f>E23/D23*100%</f>
        <v>35</v>
      </c>
      <c r="H23" s="121">
        <f>F23/D23*100%</f>
        <v>10</v>
      </c>
      <c r="I23" s="122">
        <f>E23/F23*100%</f>
        <v>3.5</v>
      </c>
    </row>
    <row r="24" spans="2:9" x14ac:dyDescent="0.25">
      <c r="B24" s="163">
        <v>15</v>
      </c>
      <c r="C24" s="5" t="s">
        <v>104</v>
      </c>
      <c r="D24" s="121">
        <v>1</v>
      </c>
      <c r="E24" s="121">
        <v>43</v>
      </c>
      <c r="F24" s="121">
        <v>9</v>
      </c>
      <c r="G24" s="121">
        <f>E24/D24*100%</f>
        <v>43</v>
      </c>
      <c r="H24" s="121">
        <f>F24/D24*100%</f>
        <v>9</v>
      </c>
      <c r="I24" s="122">
        <f>E24/F24*100%</f>
        <v>4.7777777777777777</v>
      </c>
    </row>
    <row r="25" spans="2:9" x14ac:dyDescent="0.25">
      <c r="B25" s="163">
        <v>16</v>
      </c>
      <c r="C25" s="5" t="s">
        <v>105</v>
      </c>
      <c r="D25" s="121">
        <v>2</v>
      </c>
      <c r="E25" s="121">
        <v>187</v>
      </c>
      <c r="F25" s="121">
        <v>30</v>
      </c>
      <c r="G25" s="121">
        <f>E25/D25*100%</f>
        <v>93.5</v>
      </c>
      <c r="H25" s="121">
        <f>F25/D25*100%</f>
        <v>15</v>
      </c>
      <c r="I25" s="122">
        <f>E25/F25*100%</f>
        <v>6.2333333333333334</v>
      </c>
    </row>
    <row r="26" spans="2:9" x14ac:dyDescent="0.25">
      <c r="B26" s="163">
        <v>17</v>
      </c>
      <c r="C26" s="5" t="s">
        <v>106</v>
      </c>
      <c r="D26" s="121">
        <v>3</v>
      </c>
      <c r="E26" s="121">
        <v>134</v>
      </c>
      <c r="F26" s="121">
        <v>43</v>
      </c>
      <c r="G26" s="121">
        <f>E26/D26*100%</f>
        <v>44.666666666666664</v>
      </c>
      <c r="H26" s="121">
        <f>F26/D26*100%</f>
        <v>14.333333333333334</v>
      </c>
      <c r="I26" s="122">
        <f>E26/F26*100%</f>
        <v>3.1162790697674421</v>
      </c>
    </row>
    <row r="27" spans="2:9" x14ac:dyDescent="0.25">
      <c r="B27" s="163">
        <v>18</v>
      </c>
      <c r="C27" s="5" t="s">
        <v>107</v>
      </c>
      <c r="D27" s="121">
        <v>4</v>
      </c>
      <c r="E27" s="121">
        <v>245</v>
      </c>
      <c r="F27" s="121">
        <v>46</v>
      </c>
      <c r="G27" s="121">
        <f>E27/D27*100%</f>
        <v>61.25</v>
      </c>
      <c r="H27" s="121">
        <f>F27/D27*100%</f>
        <v>11.5</v>
      </c>
      <c r="I27" s="122">
        <f>E27/F27*100%</f>
        <v>5.3260869565217392</v>
      </c>
    </row>
    <row r="28" spans="2:9" x14ac:dyDescent="0.25">
      <c r="B28" s="163">
        <v>19</v>
      </c>
      <c r="C28" s="5" t="s">
        <v>108</v>
      </c>
      <c r="D28" s="121"/>
      <c r="E28" s="121">
        <v>0</v>
      </c>
      <c r="F28" s="121">
        <v>0</v>
      </c>
      <c r="G28" s="121">
        <v>0</v>
      </c>
      <c r="H28" s="121">
        <v>0</v>
      </c>
      <c r="I28" s="122">
        <v>0</v>
      </c>
    </row>
    <row r="29" spans="2:9" x14ac:dyDescent="0.25">
      <c r="B29" s="163">
        <v>20</v>
      </c>
      <c r="C29" s="5" t="s">
        <v>109</v>
      </c>
      <c r="D29" s="121">
        <v>2</v>
      </c>
      <c r="E29" s="121">
        <v>142</v>
      </c>
      <c r="F29" s="121">
        <v>24</v>
      </c>
      <c r="G29" s="121">
        <f>E29/D29*100%</f>
        <v>71</v>
      </c>
      <c r="H29" s="121">
        <f>F29/D29*100%</f>
        <v>12</v>
      </c>
      <c r="I29" s="122">
        <f>E29/F29*100%</f>
        <v>5.916666666666667</v>
      </c>
    </row>
    <row r="30" spans="2:9" x14ac:dyDescent="0.25">
      <c r="B30" s="163">
        <v>21</v>
      </c>
      <c r="C30" s="5" t="s">
        <v>110</v>
      </c>
      <c r="D30" s="121">
        <v>1</v>
      </c>
      <c r="E30" s="121">
        <v>41</v>
      </c>
      <c r="F30" s="121">
        <v>13</v>
      </c>
      <c r="G30" s="121">
        <v>0</v>
      </c>
      <c r="H30" s="121">
        <v>0</v>
      </c>
      <c r="I30" s="122">
        <v>0</v>
      </c>
    </row>
    <row r="31" spans="2:9" x14ac:dyDescent="0.25">
      <c r="B31" s="163">
        <v>22</v>
      </c>
      <c r="C31" s="5" t="s">
        <v>111</v>
      </c>
      <c r="D31" s="121">
        <v>1</v>
      </c>
      <c r="E31" s="121">
        <v>129</v>
      </c>
      <c r="F31" s="121">
        <v>10</v>
      </c>
      <c r="G31" s="121">
        <f>E31/D31*100%</f>
        <v>129</v>
      </c>
      <c r="H31" s="121">
        <f>F31/D31*100%</f>
        <v>10</v>
      </c>
      <c r="I31" s="122">
        <f>E31/F31*100%</f>
        <v>12.9</v>
      </c>
    </row>
    <row r="32" spans="2:9" x14ac:dyDescent="0.25">
      <c r="B32" s="163">
        <v>23</v>
      </c>
      <c r="C32" s="5" t="s">
        <v>112</v>
      </c>
      <c r="D32" s="121">
        <v>2</v>
      </c>
      <c r="E32" s="121">
        <v>96</v>
      </c>
      <c r="F32" s="121">
        <v>14</v>
      </c>
      <c r="G32" s="121">
        <f>E32/D32*100%</f>
        <v>48</v>
      </c>
      <c r="H32" s="121">
        <f>F32/D32*100%</f>
        <v>7</v>
      </c>
      <c r="I32" s="122">
        <f>E32/F32*100%</f>
        <v>6.8571428571428568</v>
      </c>
    </row>
    <row r="33" spans="2:9" x14ac:dyDescent="0.25">
      <c r="B33" s="163">
        <v>24</v>
      </c>
      <c r="C33" s="5" t="s">
        <v>113</v>
      </c>
      <c r="D33" s="121">
        <v>2</v>
      </c>
      <c r="E33" s="121">
        <v>515</v>
      </c>
      <c r="F33" s="121">
        <v>47</v>
      </c>
      <c r="G33" s="121">
        <f>E33/D33*100%</f>
        <v>257.5</v>
      </c>
      <c r="H33" s="121">
        <f>F33/D33*100%</f>
        <v>23.5</v>
      </c>
      <c r="I33" s="122">
        <f>E33/F33*100%</f>
        <v>10.957446808510639</v>
      </c>
    </row>
    <row r="34" spans="2:9" x14ac:dyDescent="0.25">
      <c r="B34" s="163">
        <v>25</v>
      </c>
      <c r="C34" s="5" t="s">
        <v>114</v>
      </c>
      <c r="D34" s="121">
        <v>3</v>
      </c>
      <c r="E34" s="121">
        <v>431</v>
      </c>
      <c r="F34" s="121">
        <v>36</v>
      </c>
      <c r="G34" s="121">
        <f>E34/D34*100%</f>
        <v>143.66666666666666</v>
      </c>
      <c r="H34" s="121">
        <f>F34/D34*100%</f>
        <v>12</v>
      </c>
      <c r="I34" s="122">
        <f>E34/F34*100%</f>
        <v>11.972222222222221</v>
      </c>
    </row>
    <row r="35" spans="2:9" ht="15.75" thickBot="1" x14ac:dyDescent="0.3">
      <c r="B35" s="133">
        <v>26</v>
      </c>
      <c r="C35" s="134" t="s">
        <v>115</v>
      </c>
      <c r="D35" s="228">
        <v>4</v>
      </c>
      <c r="E35" s="228">
        <v>611</v>
      </c>
      <c r="F35" s="228">
        <v>54</v>
      </c>
      <c r="G35" s="228">
        <f>E35/D35*100%</f>
        <v>152.75</v>
      </c>
      <c r="H35" s="228">
        <f>F35/D35*100%</f>
        <v>13.5</v>
      </c>
      <c r="I35" s="229">
        <f>E35/F35*100%</f>
        <v>11.314814814814815</v>
      </c>
    </row>
    <row r="36" spans="2:9" x14ac:dyDescent="0.25">
      <c r="B36" s="688" t="s">
        <v>311</v>
      </c>
      <c r="C36" s="689"/>
      <c r="D36" s="240">
        <f>SUM(D10:D35)</f>
        <v>46</v>
      </c>
      <c r="E36" s="240">
        <f>SUM(E10:E35)</f>
        <v>4855</v>
      </c>
      <c r="F36" s="240">
        <f>SUM(F10:F35)</f>
        <v>611</v>
      </c>
      <c r="G36" s="240">
        <f>AVERAGE(G10:G15,G18:G21,G23:G27,G29,G31:G35)</f>
        <v>105.83333333333333</v>
      </c>
      <c r="H36" s="240">
        <f>AVERAGE(H10:H15,H18:H21,H23:H27,H29,H31:H35)</f>
        <v>12.944444444444446</v>
      </c>
      <c r="I36" s="241">
        <f>AVERAGE(I10:I15,I18:I21,I23:I27,I29,I31:I35)</f>
        <v>8.6104459475354265</v>
      </c>
    </row>
    <row r="37" spans="2:9" x14ac:dyDescent="0.25">
      <c r="B37" s="709">
        <v>2015</v>
      </c>
      <c r="C37" s="710"/>
      <c r="D37" s="426">
        <v>45</v>
      </c>
      <c r="E37" s="426">
        <v>5357</v>
      </c>
      <c r="F37" s="426">
        <v>607</v>
      </c>
      <c r="G37" s="449">
        <v>99.33846153846153</v>
      </c>
      <c r="H37" s="449">
        <v>11.973076923076921</v>
      </c>
      <c r="I37" s="450">
        <v>6.6243874887908998</v>
      </c>
    </row>
    <row r="38" spans="2:9" x14ac:dyDescent="0.25">
      <c r="B38" s="683">
        <v>2014</v>
      </c>
      <c r="C38" s="684"/>
      <c r="D38" s="445">
        <v>42</v>
      </c>
      <c r="E38" s="445">
        <v>5379</v>
      </c>
      <c r="F38" s="445">
        <v>627</v>
      </c>
      <c r="G38" s="435">
        <v>105.44230769230769</v>
      </c>
      <c r="H38" s="435">
        <v>13.294871794871794</v>
      </c>
      <c r="I38" s="451">
        <v>6.6693345182832351</v>
      </c>
    </row>
    <row r="39" spans="2:9" x14ac:dyDescent="0.25">
      <c r="B39" s="711">
        <v>2013</v>
      </c>
      <c r="C39" s="712"/>
      <c r="D39" s="445">
        <v>44</v>
      </c>
      <c r="E39" s="445">
        <v>5534</v>
      </c>
      <c r="F39" s="445">
        <v>662</v>
      </c>
      <c r="G39" s="445">
        <v>108</v>
      </c>
      <c r="H39" s="445">
        <v>14</v>
      </c>
      <c r="I39" s="451">
        <v>7</v>
      </c>
    </row>
    <row r="40" spans="2:9" ht="15.75" thickBot="1" x14ac:dyDescent="0.3">
      <c r="B40" s="713">
        <v>2012</v>
      </c>
      <c r="C40" s="714"/>
      <c r="D40" s="447">
        <v>44</v>
      </c>
      <c r="E40" s="447">
        <v>5870</v>
      </c>
      <c r="F40" s="447">
        <v>694</v>
      </c>
      <c r="G40" s="447">
        <v>133</v>
      </c>
      <c r="H40" s="447">
        <v>16</v>
      </c>
      <c r="I40" s="452">
        <v>8</v>
      </c>
    </row>
    <row r="41" spans="2:9" ht="15.75" thickTop="1" x14ac:dyDescent="0.25">
      <c r="B41" s="307" t="s">
        <v>320</v>
      </c>
      <c r="C41" s="307"/>
      <c r="D41" s="307"/>
      <c r="E41" s="307"/>
      <c r="F41" s="117"/>
      <c r="G41" s="117"/>
      <c r="H41" s="117"/>
      <c r="I41" s="117"/>
    </row>
  </sheetData>
  <mergeCells count="16">
    <mergeCell ref="B3:I3"/>
    <mergeCell ref="B4:I4"/>
    <mergeCell ref="B5:I5"/>
    <mergeCell ref="B7:B8"/>
    <mergeCell ref="C7:C8"/>
    <mergeCell ref="D7:D8"/>
    <mergeCell ref="E7:E8"/>
    <mergeCell ref="F7:F8"/>
    <mergeCell ref="G7:G8"/>
    <mergeCell ref="H7:H8"/>
    <mergeCell ref="I7:I8"/>
    <mergeCell ref="B36:C36"/>
    <mergeCell ref="B37:C37"/>
    <mergeCell ref="B38:C38"/>
    <mergeCell ref="B39:C39"/>
    <mergeCell ref="B40:C40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3:I42"/>
  <sheetViews>
    <sheetView topLeftCell="A25" workbookViewId="0">
      <selection activeCell="K10" sqref="K10"/>
    </sheetView>
  </sheetViews>
  <sheetFormatPr defaultRowHeight="15" x14ac:dyDescent="0.25"/>
  <cols>
    <col min="1" max="1" width="5.5703125" customWidth="1"/>
    <col min="2" max="2" width="6.28515625" customWidth="1"/>
    <col min="3" max="3" width="15.42578125" customWidth="1"/>
    <col min="4" max="5" width="9.5703125" customWidth="1"/>
    <col min="6" max="6" width="9.28515625" customWidth="1"/>
    <col min="7" max="7" width="14.42578125" customWidth="1"/>
    <col min="8" max="8" width="15.28515625" customWidth="1"/>
    <col min="9" max="9" width="14.7109375" customWidth="1"/>
  </cols>
  <sheetData>
    <row r="3" spans="2:9" x14ac:dyDescent="0.25">
      <c r="B3" s="648" t="s">
        <v>355</v>
      </c>
      <c r="C3" s="648"/>
      <c r="D3" s="648"/>
      <c r="E3" s="648"/>
      <c r="F3" s="648"/>
      <c r="G3" s="648"/>
      <c r="H3" s="648"/>
      <c r="I3" s="648"/>
    </row>
    <row r="4" spans="2:9" x14ac:dyDescent="0.25">
      <c r="B4" s="639" t="s">
        <v>255</v>
      </c>
      <c r="C4" s="639"/>
      <c r="D4" s="639"/>
      <c r="E4" s="639"/>
      <c r="F4" s="639"/>
      <c r="G4" s="639"/>
      <c r="H4" s="639"/>
      <c r="I4" s="639"/>
    </row>
    <row r="5" spans="2:9" x14ac:dyDescent="0.25">
      <c r="B5" s="639" t="s">
        <v>293</v>
      </c>
      <c r="C5" s="639"/>
      <c r="D5" s="639"/>
      <c r="E5" s="639"/>
      <c r="F5" s="639"/>
      <c r="G5" s="639"/>
      <c r="H5" s="639"/>
      <c r="I5" s="639"/>
    </row>
    <row r="6" spans="2:9" ht="15.75" thickBot="1" x14ac:dyDescent="0.3">
      <c r="B6" s="93"/>
      <c r="C6" s="93"/>
      <c r="D6" s="93"/>
      <c r="E6" s="93"/>
      <c r="F6" s="93"/>
      <c r="G6" s="93"/>
      <c r="H6" s="93"/>
      <c r="I6" s="93"/>
    </row>
    <row r="7" spans="2:9" ht="16.5" thickTop="1" thickBot="1" x14ac:dyDescent="0.3">
      <c r="B7" s="715" t="s">
        <v>0</v>
      </c>
      <c r="C7" s="717" t="s">
        <v>84</v>
      </c>
      <c r="D7" s="717" t="s">
        <v>85</v>
      </c>
      <c r="E7" s="717" t="s">
        <v>86</v>
      </c>
      <c r="F7" s="717" t="s">
        <v>87</v>
      </c>
      <c r="G7" s="719" t="s">
        <v>88</v>
      </c>
      <c r="H7" s="719" t="s">
        <v>89</v>
      </c>
      <c r="I7" s="721" t="s">
        <v>57</v>
      </c>
    </row>
    <row r="8" spans="2:9" ht="15.75" thickBot="1" x14ac:dyDescent="0.3">
      <c r="B8" s="716"/>
      <c r="C8" s="718"/>
      <c r="D8" s="718"/>
      <c r="E8" s="718"/>
      <c r="F8" s="718"/>
      <c r="G8" s="720"/>
      <c r="H8" s="720"/>
      <c r="I8" s="722"/>
    </row>
    <row r="9" spans="2:9" ht="15.75" thickBot="1" x14ac:dyDescent="0.3">
      <c r="B9" s="716"/>
      <c r="C9" s="718"/>
      <c r="D9" s="718"/>
      <c r="E9" s="718"/>
      <c r="F9" s="718"/>
      <c r="G9" s="720"/>
      <c r="H9" s="720"/>
      <c r="I9" s="722"/>
    </row>
    <row r="10" spans="2:9" ht="15.75" thickBot="1" x14ac:dyDescent="0.3">
      <c r="B10" s="259" t="s">
        <v>257</v>
      </c>
      <c r="C10" s="260" t="s">
        <v>259</v>
      </c>
      <c r="D10" s="260" t="s">
        <v>260</v>
      </c>
      <c r="E10" s="260" t="s">
        <v>261</v>
      </c>
      <c r="F10" s="261" t="s">
        <v>262</v>
      </c>
      <c r="G10" s="262" t="s">
        <v>263</v>
      </c>
      <c r="H10" s="262" t="s">
        <v>264</v>
      </c>
      <c r="I10" s="263" t="s">
        <v>268</v>
      </c>
    </row>
    <row r="11" spans="2:9" x14ac:dyDescent="0.25">
      <c r="B11" s="168">
        <v>1</v>
      </c>
      <c r="C11" s="101" t="s">
        <v>90</v>
      </c>
      <c r="D11" s="183">
        <v>1</v>
      </c>
      <c r="E11" s="183">
        <v>685</v>
      </c>
      <c r="F11" s="183">
        <v>43</v>
      </c>
      <c r="G11" s="118">
        <f>+E11/1</f>
        <v>685</v>
      </c>
      <c r="H11" s="118">
        <f>+F11/D11</f>
        <v>43</v>
      </c>
      <c r="I11" s="119">
        <f>+E11/F11</f>
        <v>15.930232558139535</v>
      </c>
    </row>
    <row r="12" spans="2:9" x14ac:dyDescent="0.25">
      <c r="B12" s="163">
        <v>2</v>
      </c>
      <c r="C12" s="5" t="s">
        <v>91</v>
      </c>
      <c r="D12" s="184">
        <v>1</v>
      </c>
      <c r="E12" s="184">
        <v>466</v>
      </c>
      <c r="F12" s="184">
        <v>38</v>
      </c>
      <c r="G12" s="121">
        <f>+E12/1</f>
        <v>466</v>
      </c>
      <c r="H12" s="121">
        <f>+F12/D12</f>
        <v>38</v>
      </c>
      <c r="I12" s="122">
        <f>+E12/F12</f>
        <v>12.263157894736842</v>
      </c>
    </row>
    <row r="13" spans="2:9" x14ac:dyDescent="0.25">
      <c r="B13" s="163">
        <v>3</v>
      </c>
      <c r="C13" s="5" t="s">
        <v>92</v>
      </c>
      <c r="D13" s="184">
        <v>0</v>
      </c>
      <c r="E13" s="184">
        <v>0</v>
      </c>
      <c r="F13" s="184">
        <v>0</v>
      </c>
      <c r="G13" s="184">
        <v>0</v>
      </c>
      <c r="H13" s="184">
        <v>0</v>
      </c>
      <c r="I13" s="193">
        <v>0</v>
      </c>
    </row>
    <row r="14" spans="2:9" x14ac:dyDescent="0.25">
      <c r="B14" s="163">
        <v>4</v>
      </c>
      <c r="C14" s="5" t="s">
        <v>93</v>
      </c>
      <c r="D14" s="184">
        <v>0</v>
      </c>
      <c r="E14" s="184">
        <v>0</v>
      </c>
      <c r="F14" s="184">
        <v>0</v>
      </c>
      <c r="G14" s="184">
        <v>0</v>
      </c>
      <c r="H14" s="184">
        <v>0</v>
      </c>
      <c r="I14" s="193">
        <v>0</v>
      </c>
    </row>
    <row r="15" spans="2:9" x14ac:dyDescent="0.25">
      <c r="B15" s="163">
        <v>5</v>
      </c>
      <c r="C15" s="5" t="s">
        <v>94</v>
      </c>
      <c r="D15" s="184">
        <v>1</v>
      </c>
      <c r="E15" s="184">
        <v>526</v>
      </c>
      <c r="F15" s="184">
        <v>33</v>
      </c>
      <c r="G15" s="121">
        <f>+E15/1</f>
        <v>526</v>
      </c>
      <c r="H15" s="121">
        <f>+F15/D15</f>
        <v>33</v>
      </c>
      <c r="I15" s="122">
        <f>+E15/F15</f>
        <v>15.939393939393939</v>
      </c>
    </row>
    <row r="16" spans="2:9" x14ac:dyDescent="0.25">
      <c r="B16" s="163">
        <v>6</v>
      </c>
      <c r="C16" s="5" t="s">
        <v>95</v>
      </c>
      <c r="D16" s="184">
        <v>1</v>
      </c>
      <c r="E16" s="184">
        <v>298</v>
      </c>
      <c r="F16" s="184">
        <v>25</v>
      </c>
      <c r="G16" s="121">
        <f>+E16/1</f>
        <v>298</v>
      </c>
      <c r="H16" s="121">
        <f>+F16/D16</f>
        <v>25</v>
      </c>
      <c r="I16" s="122">
        <f>+E16/F16</f>
        <v>11.92</v>
      </c>
    </row>
    <row r="17" spans="2:9" x14ac:dyDescent="0.25">
      <c r="B17" s="163">
        <v>7</v>
      </c>
      <c r="C17" s="5" t="s">
        <v>96</v>
      </c>
      <c r="D17" s="184">
        <v>0</v>
      </c>
      <c r="E17" s="184">
        <v>0</v>
      </c>
      <c r="F17" s="184">
        <v>0</v>
      </c>
      <c r="G17" s="184">
        <v>0</v>
      </c>
      <c r="H17" s="184">
        <v>0</v>
      </c>
      <c r="I17" s="193">
        <v>0</v>
      </c>
    </row>
    <row r="18" spans="2:9" x14ac:dyDescent="0.25">
      <c r="B18" s="163">
        <v>8</v>
      </c>
      <c r="C18" s="5" t="s">
        <v>97</v>
      </c>
      <c r="D18" s="184">
        <v>0</v>
      </c>
      <c r="E18" s="184">
        <v>0</v>
      </c>
      <c r="F18" s="184">
        <v>0</v>
      </c>
      <c r="G18" s="184">
        <v>0</v>
      </c>
      <c r="H18" s="184">
        <v>0</v>
      </c>
      <c r="I18" s="193">
        <v>0</v>
      </c>
    </row>
    <row r="19" spans="2:9" x14ac:dyDescent="0.25">
      <c r="B19" s="163">
        <v>9</v>
      </c>
      <c r="C19" s="5" t="s">
        <v>98</v>
      </c>
      <c r="D19" s="184">
        <v>0</v>
      </c>
      <c r="E19" s="184">
        <v>0</v>
      </c>
      <c r="F19" s="184">
        <v>0</v>
      </c>
      <c r="G19" s="184">
        <v>0</v>
      </c>
      <c r="H19" s="184">
        <v>0</v>
      </c>
      <c r="I19" s="193">
        <v>0</v>
      </c>
    </row>
    <row r="20" spans="2:9" x14ac:dyDescent="0.25">
      <c r="B20" s="163">
        <v>10</v>
      </c>
      <c r="C20" s="5" t="s">
        <v>99</v>
      </c>
      <c r="D20" s="184">
        <v>0</v>
      </c>
      <c r="E20" s="184">
        <v>0</v>
      </c>
      <c r="F20" s="184">
        <v>0</v>
      </c>
      <c r="G20" s="184">
        <v>0</v>
      </c>
      <c r="H20" s="184">
        <v>0</v>
      </c>
      <c r="I20" s="193">
        <v>0</v>
      </c>
    </row>
    <row r="21" spans="2:9" x14ac:dyDescent="0.25">
      <c r="B21" s="163">
        <v>11</v>
      </c>
      <c r="C21" s="5" t="s">
        <v>100</v>
      </c>
      <c r="D21" s="184">
        <v>0</v>
      </c>
      <c r="E21" s="184">
        <v>0</v>
      </c>
      <c r="F21" s="184">
        <v>0</v>
      </c>
      <c r="G21" s="184">
        <v>0</v>
      </c>
      <c r="H21" s="184">
        <v>0</v>
      </c>
      <c r="I21" s="193">
        <v>0</v>
      </c>
    </row>
    <row r="22" spans="2:9" x14ac:dyDescent="0.25">
      <c r="B22" s="163">
        <v>12</v>
      </c>
      <c r="C22" s="5" t="s">
        <v>101</v>
      </c>
      <c r="D22" s="184">
        <v>0</v>
      </c>
      <c r="E22" s="184">
        <v>0</v>
      </c>
      <c r="F22" s="184">
        <v>0</v>
      </c>
      <c r="G22" s="184">
        <v>0</v>
      </c>
      <c r="H22" s="184">
        <v>0</v>
      </c>
      <c r="I22" s="193">
        <v>0</v>
      </c>
    </row>
    <row r="23" spans="2:9" x14ac:dyDescent="0.25">
      <c r="B23" s="163">
        <v>13</v>
      </c>
      <c r="C23" s="5" t="s">
        <v>102</v>
      </c>
      <c r="D23" s="184">
        <v>1</v>
      </c>
      <c r="E23" s="184">
        <v>399</v>
      </c>
      <c r="F23" s="184">
        <v>24</v>
      </c>
      <c r="G23" s="121">
        <f>+E23/1</f>
        <v>399</v>
      </c>
      <c r="H23" s="121">
        <f>+F23/D23</f>
        <v>24</v>
      </c>
      <c r="I23" s="122">
        <f>+E23/F23</f>
        <v>16.625</v>
      </c>
    </row>
    <row r="24" spans="2:9" x14ac:dyDescent="0.25">
      <c r="B24" s="163">
        <v>14</v>
      </c>
      <c r="C24" s="5" t="s">
        <v>103</v>
      </c>
      <c r="D24" s="184">
        <v>1</v>
      </c>
      <c r="E24" s="184">
        <v>508</v>
      </c>
      <c r="F24" s="184">
        <v>29</v>
      </c>
      <c r="G24" s="121">
        <f>+E24/1</f>
        <v>508</v>
      </c>
      <c r="H24" s="121">
        <f>+F24/D24</f>
        <v>29</v>
      </c>
      <c r="I24" s="122">
        <f>+E24/F24</f>
        <v>17.517241379310345</v>
      </c>
    </row>
    <row r="25" spans="2:9" x14ac:dyDescent="0.25">
      <c r="B25" s="163">
        <v>15</v>
      </c>
      <c r="C25" s="5" t="s">
        <v>104</v>
      </c>
      <c r="D25" s="184">
        <v>1</v>
      </c>
      <c r="E25" s="184">
        <v>122</v>
      </c>
      <c r="F25" s="184">
        <v>11</v>
      </c>
      <c r="G25" s="121">
        <f>+E25/1</f>
        <v>122</v>
      </c>
      <c r="H25" s="121">
        <f>+F25/D25</f>
        <v>11</v>
      </c>
      <c r="I25" s="122">
        <f>+E25/F25</f>
        <v>11.090909090909092</v>
      </c>
    </row>
    <row r="26" spans="2:9" x14ac:dyDescent="0.25">
      <c r="B26" s="163">
        <v>16</v>
      </c>
      <c r="C26" s="5" t="s">
        <v>105</v>
      </c>
      <c r="D26" s="184">
        <v>0</v>
      </c>
      <c r="E26" s="184">
        <v>0</v>
      </c>
      <c r="F26" s="184">
        <v>0</v>
      </c>
      <c r="G26" s="184">
        <v>0</v>
      </c>
      <c r="H26" s="184">
        <v>0</v>
      </c>
      <c r="I26" s="193">
        <v>0</v>
      </c>
    </row>
    <row r="27" spans="2:9" x14ac:dyDescent="0.25">
      <c r="B27" s="163">
        <v>17</v>
      </c>
      <c r="C27" s="5" t="s">
        <v>106</v>
      </c>
      <c r="D27" s="184">
        <v>2</v>
      </c>
      <c r="E27" s="184">
        <v>315</v>
      </c>
      <c r="F27" s="184">
        <v>33</v>
      </c>
      <c r="G27" s="121">
        <f>+E27/1</f>
        <v>315</v>
      </c>
      <c r="H27" s="121">
        <f>+F27/D27</f>
        <v>16.5</v>
      </c>
      <c r="I27" s="122">
        <f>+E27/F27</f>
        <v>9.545454545454545</v>
      </c>
    </row>
    <row r="28" spans="2:9" x14ac:dyDescent="0.25">
      <c r="B28" s="163">
        <v>18</v>
      </c>
      <c r="C28" s="5" t="s">
        <v>107</v>
      </c>
      <c r="D28" s="184">
        <v>1</v>
      </c>
      <c r="E28" s="184">
        <v>95</v>
      </c>
      <c r="F28" s="184">
        <v>12</v>
      </c>
      <c r="G28" s="121">
        <f>+E28/1</f>
        <v>95</v>
      </c>
      <c r="H28" s="121">
        <f>+F28/D28</f>
        <v>12</v>
      </c>
      <c r="I28" s="122">
        <f>+E28/F28</f>
        <v>7.916666666666667</v>
      </c>
    </row>
    <row r="29" spans="2:9" x14ac:dyDescent="0.25">
      <c r="B29" s="163">
        <v>19</v>
      </c>
      <c r="C29" s="5" t="s">
        <v>108</v>
      </c>
      <c r="D29" s="184">
        <v>0</v>
      </c>
      <c r="E29" s="184">
        <v>0</v>
      </c>
      <c r="F29" s="184">
        <v>0</v>
      </c>
      <c r="G29" s="184">
        <v>0</v>
      </c>
      <c r="H29" s="184">
        <v>0</v>
      </c>
      <c r="I29" s="193">
        <v>0</v>
      </c>
    </row>
    <row r="30" spans="2:9" x14ac:dyDescent="0.25">
      <c r="B30" s="163">
        <v>20</v>
      </c>
      <c r="C30" s="5" t="s">
        <v>109</v>
      </c>
      <c r="D30" s="184">
        <v>2</v>
      </c>
      <c r="E30" s="184">
        <v>137</v>
      </c>
      <c r="F30" s="184">
        <v>25</v>
      </c>
      <c r="G30" s="121">
        <f>+E30/1</f>
        <v>137</v>
      </c>
      <c r="H30" s="121">
        <f>+F30/D30</f>
        <v>12.5</v>
      </c>
      <c r="I30" s="122">
        <f>+E30/F30</f>
        <v>5.48</v>
      </c>
    </row>
    <row r="31" spans="2:9" x14ac:dyDescent="0.25">
      <c r="B31" s="163">
        <v>21</v>
      </c>
      <c r="C31" s="5" t="s">
        <v>110</v>
      </c>
      <c r="D31" s="184">
        <v>1</v>
      </c>
      <c r="E31" s="184">
        <v>207</v>
      </c>
      <c r="F31" s="184">
        <v>18</v>
      </c>
      <c r="G31" s="121">
        <f>+E31/1</f>
        <v>207</v>
      </c>
      <c r="H31" s="121">
        <f>+F31/D31</f>
        <v>18</v>
      </c>
      <c r="I31" s="122">
        <f>+E31/F31</f>
        <v>11.5</v>
      </c>
    </row>
    <row r="32" spans="2:9" x14ac:dyDescent="0.25">
      <c r="B32" s="163">
        <v>22</v>
      </c>
      <c r="C32" s="5" t="s">
        <v>111</v>
      </c>
      <c r="D32" s="184">
        <v>1</v>
      </c>
      <c r="E32" s="184">
        <v>874</v>
      </c>
      <c r="F32" s="184">
        <v>47</v>
      </c>
      <c r="G32" s="121">
        <f>+E32/1</f>
        <v>874</v>
      </c>
      <c r="H32" s="121">
        <f>+F32/D32</f>
        <v>47</v>
      </c>
      <c r="I32" s="122">
        <f>+E32/F32</f>
        <v>18.595744680851062</v>
      </c>
    </row>
    <row r="33" spans="2:9" x14ac:dyDescent="0.25">
      <c r="B33" s="163">
        <v>23</v>
      </c>
      <c r="C33" s="5" t="s">
        <v>112</v>
      </c>
      <c r="D33" s="184">
        <v>0</v>
      </c>
      <c r="E33" s="184">
        <v>0</v>
      </c>
      <c r="F33" s="184">
        <v>0</v>
      </c>
      <c r="G33" s="184">
        <v>0</v>
      </c>
      <c r="H33" s="184">
        <v>0</v>
      </c>
      <c r="I33" s="193">
        <v>0</v>
      </c>
    </row>
    <row r="34" spans="2:9" x14ac:dyDescent="0.25">
      <c r="B34" s="163">
        <v>24</v>
      </c>
      <c r="C34" s="5" t="s">
        <v>113</v>
      </c>
      <c r="D34" s="184">
        <v>0</v>
      </c>
      <c r="E34" s="184">
        <v>0</v>
      </c>
      <c r="F34" s="184">
        <v>0</v>
      </c>
      <c r="G34" s="184">
        <v>0</v>
      </c>
      <c r="H34" s="184">
        <v>0</v>
      </c>
      <c r="I34" s="193">
        <v>0</v>
      </c>
    </row>
    <row r="35" spans="2:9" x14ac:dyDescent="0.25">
      <c r="B35" s="163">
        <v>25</v>
      </c>
      <c r="C35" s="5" t="s">
        <v>114</v>
      </c>
      <c r="D35" s="184">
        <v>1</v>
      </c>
      <c r="E35" s="184">
        <v>617</v>
      </c>
      <c r="F35" s="184">
        <v>53</v>
      </c>
      <c r="G35" s="121">
        <f>+E35/1</f>
        <v>617</v>
      </c>
      <c r="H35" s="121">
        <f>+F35/D35</f>
        <v>53</v>
      </c>
      <c r="I35" s="122">
        <f>+E35/F35</f>
        <v>11.641509433962264</v>
      </c>
    </row>
    <row r="36" spans="2:9" ht="15.75" thickBot="1" x14ac:dyDescent="0.3">
      <c r="B36" s="133">
        <v>26</v>
      </c>
      <c r="C36" s="134" t="s">
        <v>115</v>
      </c>
      <c r="D36" s="187">
        <v>1</v>
      </c>
      <c r="E36" s="187">
        <v>800</v>
      </c>
      <c r="F36" s="187">
        <v>46</v>
      </c>
      <c r="G36" s="228">
        <f>+E36/1</f>
        <v>800</v>
      </c>
      <c r="H36" s="228">
        <f>+F36/D36</f>
        <v>46</v>
      </c>
      <c r="I36" s="229">
        <f>+E36/F36</f>
        <v>17.391304347826086</v>
      </c>
    </row>
    <row r="37" spans="2:9" x14ac:dyDescent="0.25">
      <c r="B37" s="723" t="s">
        <v>311</v>
      </c>
      <c r="C37" s="724"/>
      <c r="D37" s="196">
        <f>SUM(D11:D36)</f>
        <v>16</v>
      </c>
      <c r="E37" s="196">
        <f>SUM(E11:E36)</f>
        <v>6049</v>
      </c>
      <c r="F37" s="196">
        <f>SUM(F11:F36)</f>
        <v>437</v>
      </c>
      <c r="G37" s="256">
        <f>+E37/D37</f>
        <v>378.0625</v>
      </c>
      <c r="H37" s="256">
        <f>+F37/D37</f>
        <v>27.3125</v>
      </c>
      <c r="I37" s="257">
        <f>+E37/F37</f>
        <v>13.842105263157896</v>
      </c>
    </row>
    <row r="38" spans="2:9" x14ac:dyDescent="0.25">
      <c r="B38" s="725">
        <v>2015</v>
      </c>
      <c r="C38" s="726"/>
      <c r="D38" s="445">
        <v>16</v>
      </c>
      <c r="E38" s="445">
        <v>6357</v>
      </c>
      <c r="F38" s="445">
        <v>432</v>
      </c>
      <c r="G38" s="435">
        <v>435.39285714285717</v>
      </c>
      <c r="H38" s="435">
        <v>28.678571428571427</v>
      </c>
      <c r="I38" s="436">
        <v>13.914969431400413</v>
      </c>
    </row>
    <row r="39" spans="2:9" x14ac:dyDescent="0.25">
      <c r="B39" s="725">
        <v>2014</v>
      </c>
      <c r="C39" s="726"/>
      <c r="D39" s="445">
        <v>16</v>
      </c>
      <c r="E39" s="445">
        <v>6648</v>
      </c>
      <c r="F39" s="445">
        <v>443</v>
      </c>
      <c r="G39" s="435">
        <v>451.42857142857144</v>
      </c>
      <c r="H39" s="435">
        <v>29.392857142857142</v>
      </c>
      <c r="I39" s="436">
        <v>14.134316022345176</v>
      </c>
    </row>
    <row r="40" spans="2:9" x14ac:dyDescent="0.25">
      <c r="B40" s="727">
        <v>2013</v>
      </c>
      <c r="C40" s="728"/>
      <c r="D40" s="445">
        <v>16</v>
      </c>
      <c r="E40" s="445">
        <v>6437</v>
      </c>
      <c r="F40" s="445">
        <v>453</v>
      </c>
      <c r="G40" s="445">
        <v>440</v>
      </c>
      <c r="H40" s="445">
        <v>30</v>
      </c>
      <c r="I40" s="446">
        <v>14</v>
      </c>
    </row>
    <row r="41" spans="2:9" ht="15.75" thickBot="1" x14ac:dyDescent="0.3">
      <c r="B41" s="729">
        <v>2012</v>
      </c>
      <c r="C41" s="730"/>
      <c r="D41" s="447">
        <v>16</v>
      </c>
      <c r="E41" s="447">
        <v>6014</v>
      </c>
      <c r="F41" s="447">
        <v>441</v>
      </c>
      <c r="G41" s="447">
        <v>376</v>
      </c>
      <c r="H41" s="447">
        <v>28</v>
      </c>
      <c r="I41" s="448">
        <v>14</v>
      </c>
    </row>
    <row r="42" spans="2:9" ht="15.75" thickTop="1" x14ac:dyDescent="0.25">
      <c r="B42" s="307" t="s">
        <v>320</v>
      </c>
      <c r="C42" s="307"/>
      <c r="D42" s="307"/>
      <c r="E42" s="307"/>
      <c r="F42" s="117"/>
      <c r="G42" s="117"/>
      <c r="H42" s="117"/>
      <c r="I42" s="117"/>
    </row>
  </sheetData>
  <mergeCells count="16">
    <mergeCell ref="B3:I3"/>
    <mergeCell ref="B4:I4"/>
    <mergeCell ref="B5:I5"/>
    <mergeCell ref="B7:B9"/>
    <mergeCell ref="C7:C9"/>
    <mergeCell ref="D7:D9"/>
    <mergeCell ref="E7:E9"/>
    <mergeCell ref="F7:F9"/>
    <mergeCell ref="G7:G9"/>
    <mergeCell ref="H7:H9"/>
    <mergeCell ref="I7:I9"/>
    <mergeCell ref="B37:C37"/>
    <mergeCell ref="B38:C38"/>
    <mergeCell ref="B39:C39"/>
    <mergeCell ref="B40:C40"/>
    <mergeCell ref="B41:C41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I41"/>
  <sheetViews>
    <sheetView topLeftCell="A16" workbookViewId="0">
      <selection activeCell="J13" sqref="J13"/>
    </sheetView>
  </sheetViews>
  <sheetFormatPr defaultRowHeight="15" x14ac:dyDescent="0.25"/>
  <cols>
    <col min="1" max="1" width="6.140625" customWidth="1"/>
    <col min="2" max="2" width="5.5703125" customWidth="1"/>
    <col min="3" max="3" width="14.7109375" customWidth="1"/>
    <col min="4" max="4" width="9.7109375" customWidth="1"/>
    <col min="5" max="6" width="8.85546875" customWidth="1"/>
    <col min="7" max="7" width="13.7109375" customWidth="1"/>
    <col min="8" max="8" width="13.28515625" customWidth="1"/>
    <col min="9" max="9" width="13.42578125" customWidth="1"/>
    <col min="10" max="10" width="15.28515625" customWidth="1"/>
  </cols>
  <sheetData>
    <row r="2" spans="2:9" x14ac:dyDescent="0.25">
      <c r="B2" s="648" t="s">
        <v>336</v>
      </c>
      <c r="C2" s="648"/>
      <c r="D2" s="648"/>
      <c r="E2" s="648"/>
      <c r="F2" s="648"/>
      <c r="G2" s="648"/>
      <c r="H2" s="648"/>
      <c r="I2" s="648"/>
    </row>
    <row r="3" spans="2:9" x14ac:dyDescent="0.25">
      <c r="B3" s="639" t="s">
        <v>254</v>
      </c>
      <c r="C3" s="639"/>
      <c r="D3" s="639"/>
      <c r="E3" s="639"/>
      <c r="F3" s="639"/>
      <c r="G3" s="639"/>
      <c r="H3" s="639"/>
      <c r="I3" s="639"/>
    </row>
    <row r="4" spans="2:9" x14ac:dyDescent="0.25">
      <c r="B4" s="639" t="s">
        <v>293</v>
      </c>
      <c r="C4" s="639"/>
      <c r="D4" s="639"/>
      <c r="E4" s="639"/>
      <c r="F4" s="639"/>
      <c r="G4" s="639"/>
      <c r="H4" s="639"/>
      <c r="I4" s="639"/>
    </row>
    <row r="5" spans="2:9" ht="15.75" thickBot="1" x14ac:dyDescent="0.3">
      <c r="B5" s="93"/>
      <c r="C5" s="93"/>
      <c r="D5" s="93"/>
      <c r="E5" s="93"/>
      <c r="F5" s="93"/>
      <c r="G5" s="93"/>
      <c r="H5" s="93"/>
      <c r="I5" s="93"/>
    </row>
    <row r="6" spans="2:9" ht="16.5" thickTop="1" thickBot="1" x14ac:dyDescent="0.3">
      <c r="B6" s="715" t="s">
        <v>0</v>
      </c>
      <c r="C6" s="717" t="s">
        <v>84</v>
      </c>
      <c r="D6" s="717" t="s">
        <v>85</v>
      </c>
      <c r="E6" s="717" t="s">
        <v>86</v>
      </c>
      <c r="F6" s="717" t="s">
        <v>87</v>
      </c>
      <c r="G6" s="719" t="s">
        <v>88</v>
      </c>
      <c r="H6" s="719" t="s">
        <v>89</v>
      </c>
      <c r="I6" s="721" t="s">
        <v>57</v>
      </c>
    </row>
    <row r="7" spans="2:9" ht="15.75" thickBot="1" x14ac:dyDescent="0.3">
      <c r="B7" s="716"/>
      <c r="C7" s="718"/>
      <c r="D7" s="718"/>
      <c r="E7" s="718"/>
      <c r="F7" s="718"/>
      <c r="G7" s="720"/>
      <c r="H7" s="720"/>
      <c r="I7" s="722"/>
    </row>
    <row r="8" spans="2:9" ht="15.75" thickBot="1" x14ac:dyDescent="0.3">
      <c r="B8" s="716"/>
      <c r="C8" s="718"/>
      <c r="D8" s="718"/>
      <c r="E8" s="718"/>
      <c r="F8" s="718"/>
      <c r="G8" s="720"/>
      <c r="H8" s="720"/>
      <c r="I8" s="722"/>
    </row>
    <row r="9" spans="2:9" ht="15.75" thickBot="1" x14ac:dyDescent="0.3">
      <c r="B9" s="259" t="s">
        <v>257</v>
      </c>
      <c r="C9" s="260" t="s">
        <v>259</v>
      </c>
      <c r="D9" s="260" t="s">
        <v>260</v>
      </c>
      <c r="E9" s="260" t="s">
        <v>261</v>
      </c>
      <c r="F9" s="261" t="s">
        <v>262</v>
      </c>
      <c r="G9" s="262" t="s">
        <v>263</v>
      </c>
      <c r="H9" s="262" t="s">
        <v>264</v>
      </c>
      <c r="I9" s="263" t="s">
        <v>268</v>
      </c>
    </row>
    <row r="10" spans="2:9" x14ac:dyDescent="0.25">
      <c r="B10" s="168">
        <v>1</v>
      </c>
      <c r="C10" s="101" t="s">
        <v>90</v>
      </c>
      <c r="D10" s="183">
        <v>0</v>
      </c>
      <c r="E10" s="183">
        <v>0</v>
      </c>
      <c r="F10" s="183">
        <v>0</v>
      </c>
      <c r="G10" s="183">
        <v>0</v>
      </c>
      <c r="H10" s="183">
        <v>0</v>
      </c>
      <c r="I10" s="222">
        <v>0</v>
      </c>
    </row>
    <row r="11" spans="2:9" x14ac:dyDescent="0.25">
      <c r="B11" s="163">
        <v>2</v>
      </c>
      <c r="C11" s="5" t="s">
        <v>91</v>
      </c>
      <c r="D11" s="184">
        <v>0</v>
      </c>
      <c r="E11" s="184">
        <v>0</v>
      </c>
      <c r="F11" s="184">
        <v>0</v>
      </c>
      <c r="G11" s="184">
        <v>0</v>
      </c>
      <c r="H11" s="184">
        <v>0</v>
      </c>
      <c r="I11" s="193">
        <v>0</v>
      </c>
    </row>
    <row r="12" spans="2:9" x14ac:dyDescent="0.25">
      <c r="B12" s="163">
        <v>3</v>
      </c>
      <c r="C12" s="5" t="s">
        <v>92</v>
      </c>
      <c r="D12" s="184">
        <v>1</v>
      </c>
      <c r="E12" s="184">
        <v>130</v>
      </c>
      <c r="F12" s="184">
        <v>16</v>
      </c>
      <c r="G12" s="184">
        <f>E12/D12*100%</f>
        <v>130</v>
      </c>
      <c r="H12" s="184">
        <f>F12/D12*100%</f>
        <v>16</v>
      </c>
      <c r="I12" s="122">
        <f>E12/F12*100%</f>
        <v>8.125</v>
      </c>
    </row>
    <row r="13" spans="2:9" x14ac:dyDescent="0.25">
      <c r="B13" s="163">
        <v>4</v>
      </c>
      <c r="C13" s="5" t="s">
        <v>93</v>
      </c>
      <c r="D13" s="184">
        <v>1</v>
      </c>
      <c r="E13" s="184">
        <v>33</v>
      </c>
      <c r="F13" s="184">
        <v>14</v>
      </c>
      <c r="G13" s="184">
        <f>E13/D13*100%</f>
        <v>33</v>
      </c>
      <c r="H13" s="184">
        <f>F13/D13*100%</f>
        <v>14</v>
      </c>
      <c r="I13" s="122">
        <f>E13/F13*100%</f>
        <v>2.3571428571428572</v>
      </c>
    </row>
    <row r="14" spans="2:9" x14ac:dyDescent="0.25">
      <c r="B14" s="163">
        <v>5</v>
      </c>
      <c r="C14" s="5" t="s">
        <v>94</v>
      </c>
      <c r="D14" s="184">
        <v>0</v>
      </c>
      <c r="E14" s="184">
        <v>0</v>
      </c>
      <c r="F14" s="184">
        <v>0</v>
      </c>
      <c r="G14" s="184">
        <v>0</v>
      </c>
      <c r="H14" s="184">
        <v>0</v>
      </c>
      <c r="I14" s="122">
        <v>0</v>
      </c>
    </row>
    <row r="15" spans="2:9" x14ac:dyDescent="0.25">
      <c r="B15" s="163">
        <v>6</v>
      </c>
      <c r="C15" s="5" t="s">
        <v>95</v>
      </c>
      <c r="D15" s="184">
        <v>1</v>
      </c>
      <c r="E15" s="184">
        <v>269</v>
      </c>
      <c r="F15" s="184">
        <v>23</v>
      </c>
      <c r="G15" s="184">
        <f>E15/D15*100%</f>
        <v>269</v>
      </c>
      <c r="H15" s="184">
        <f>F15/D15*100%</f>
        <v>23</v>
      </c>
      <c r="I15" s="122">
        <f>E15/F15*100%</f>
        <v>11.695652173913043</v>
      </c>
    </row>
    <row r="16" spans="2:9" x14ac:dyDescent="0.25">
      <c r="B16" s="163">
        <v>7</v>
      </c>
      <c r="C16" s="5" t="s">
        <v>96</v>
      </c>
      <c r="D16" s="184">
        <v>0</v>
      </c>
      <c r="E16" s="184">
        <v>0</v>
      </c>
      <c r="F16" s="184">
        <v>0</v>
      </c>
      <c r="G16" s="184">
        <v>0</v>
      </c>
      <c r="H16" s="184">
        <v>0</v>
      </c>
      <c r="I16" s="122">
        <v>0</v>
      </c>
    </row>
    <row r="17" spans="2:9" x14ac:dyDescent="0.25">
      <c r="B17" s="163">
        <v>8</v>
      </c>
      <c r="C17" s="5" t="s">
        <v>97</v>
      </c>
      <c r="D17" s="184">
        <v>0</v>
      </c>
      <c r="E17" s="184">
        <v>0</v>
      </c>
      <c r="F17" s="184">
        <v>0</v>
      </c>
      <c r="G17" s="184">
        <v>0</v>
      </c>
      <c r="H17" s="184">
        <v>0</v>
      </c>
      <c r="I17" s="122">
        <v>0</v>
      </c>
    </row>
    <row r="18" spans="2:9" x14ac:dyDescent="0.25">
      <c r="B18" s="163">
        <v>9</v>
      </c>
      <c r="C18" s="5" t="s">
        <v>98</v>
      </c>
      <c r="D18" s="184">
        <v>0</v>
      </c>
      <c r="E18" s="184">
        <v>0</v>
      </c>
      <c r="F18" s="184">
        <v>0</v>
      </c>
      <c r="G18" s="184">
        <v>0</v>
      </c>
      <c r="H18" s="184">
        <v>0</v>
      </c>
      <c r="I18" s="122">
        <v>0</v>
      </c>
    </row>
    <row r="19" spans="2:9" x14ac:dyDescent="0.25">
      <c r="B19" s="163">
        <v>10</v>
      </c>
      <c r="C19" s="5" t="s">
        <v>99</v>
      </c>
      <c r="D19" s="184">
        <v>0</v>
      </c>
      <c r="E19" s="184">
        <v>0</v>
      </c>
      <c r="F19" s="184">
        <v>0</v>
      </c>
      <c r="G19" s="184">
        <v>0</v>
      </c>
      <c r="H19" s="184">
        <v>0</v>
      </c>
      <c r="I19" s="122">
        <v>0</v>
      </c>
    </row>
    <row r="20" spans="2:9" x14ac:dyDescent="0.25">
      <c r="B20" s="163">
        <v>11</v>
      </c>
      <c r="C20" s="5" t="s">
        <v>100</v>
      </c>
      <c r="D20" s="184">
        <v>1</v>
      </c>
      <c r="E20" s="184">
        <v>65</v>
      </c>
      <c r="F20" s="184">
        <v>13</v>
      </c>
      <c r="G20" s="184">
        <v>0</v>
      </c>
      <c r="H20" s="184">
        <v>0</v>
      </c>
      <c r="I20" s="122">
        <v>0</v>
      </c>
    </row>
    <row r="21" spans="2:9" x14ac:dyDescent="0.25">
      <c r="B21" s="163">
        <v>12</v>
      </c>
      <c r="C21" s="5" t="s">
        <v>101</v>
      </c>
      <c r="D21" s="184">
        <v>0</v>
      </c>
      <c r="E21" s="184">
        <v>0</v>
      </c>
      <c r="F21" s="184">
        <v>0</v>
      </c>
      <c r="G21" s="184">
        <v>0</v>
      </c>
      <c r="H21" s="184">
        <v>0</v>
      </c>
      <c r="I21" s="122">
        <v>0</v>
      </c>
    </row>
    <row r="22" spans="2:9" x14ac:dyDescent="0.25">
      <c r="B22" s="163">
        <v>13</v>
      </c>
      <c r="C22" s="5" t="s">
        <v>102</v>
      </c>
      <c r="D22" s="184">
        <v>1</v>
      </c>
      <c r="E22" s="184">
        <v>160</v>
      </c>
      <c r="F22" s="184">
        <v>18</v>
      </c>
      <c r="G22" s="184">
        <f>E22/D22*100%</f>
        <v>160</v>
      </c>
      <c r="H22" s="184">
        <f>F22/D22*100%</f>
        <v>18</v>
      </c>
      <c r="I22" s="122">
        <f>E22/F22*100%</f>
        <v>8.8888888888888893</v>
      </c>
    </row>
    <row r="23" spans="2:9" x14ac:dyDescent="0.25">
      <c r="B23" s="163">
        <v>14</v>
      </c>
      <c r="C23" s="5" t="s">
        <v>103</v>
      </c>
      <c r="D23" s="184">
        <v>0</v>
      </c>
      <c r="E23" s="184">
        <v>0</v>
      </c>
      <c r="F23" s="184">
        <v>0</v>
      </c>
      <c r="G23" s="184">
        <v>0</v>
      </c>
      <c r="H23" s="184">
        <v>0</v>
      </c>
      <c r="I23" s="122">
        <v>0</v>
      </c>
    </row>
    <row r="24" spans="2:9" x14ac:dyDescent="0.25">
      <c r="B24" s="163">
        <v>15</v>
      </c>
      <c r="C24" s="5" t="s">
        <v>104</v>
      </c>
      <c r="D24" s="184">
        <v>0</v>
      </c>
      <c r="E24" s="184">
        <v>0</v>
      </c>
      <c r="F24" s="184">
        <v>0</v>
      </c>
      <c r="G24" s="184">
        <v>0</v>
      </c>
      <c r="H24" s="184">
        <v>0</v>
      </c>
      <c r="I24" s="122">
        <v>0</v>
      </c>
    </row>
    <row r="25" spans="2:9" x14ac:dyDescent="0.25">
      <c r="B25" s="163">
        <v>16</v>
      </c>
      <c r="C25" s="5" t="s">
        <v>105</v>
      </c>
      <c r="D25" s="184">
        <v>1</v>
      </c>
      <c r="E25" s="184">
        <v>143</v>
      </c>
      <c r="F25" s="184">
        <v>18</v>
      </c>
      <c r="G25" s="184">
        <f>E25/D25*100%</f>
        <v>143</v>
      </c>
      <c r="H25" s="184">
        <f>F25/D25*100%</f>
        <v>18</v>
      </c>
      <c r="I25" s="122">
        <f>E25/F25*100%</f>
        <v>7.9444444444444446</v>
      </c>
    </row>
    <row r="26" spans="2:9" x14ac:dyDescent="0.25">
      <c r="B26" s="163">
        <v>17</v>
      </c>
      <c r="C26" s="5" t="s">
        <v>106</v>
      </c>
      <c r="D26" s="184">
        <v>1</v>
      </c>
      <c r="E26" s="184">
        <v>235</v>
      </c>
      <c r="F26" s="184">
        <v>25</v>
      </c>
      <c r="G26" s="184">
        <v>0</v>
      </c>
      <c r="H26" s="184">
        <v>0</v>
      </c>
      <c r="I26" s="122">
        <v>0</v>
      </c>
    </row>
    <row r="27" spans="2:9" x14ac:dyDescent="0.25">
      <c r="B27" s="163">
        <v>18</v>
      </c>
      <c r="C27" s="5" t="s">
        <v>107</v>
      </c>
      <c r="D27" s="184">
        <v>0</v>
      </c>
      <c r="E27" s="184">
        <v>0</v>
      </c>
      <c r="F27" s="184">
        <v>0</v>
      </c>
      <c r="G27" s="184">
        <v>0</v>
      </c>
      <c r="H27" s="184">
        <v>0</v>
      </c>
      <c r="I27" s="122">
        <v>0</v>
      </c>
    </row>
    <row r="28" spans="2:9" x14ac:dyDescent="0.25">
      <c r="B28" s="163">
        <v>19</v>
      </c>
      <c r="C28" s="5" t="s">
        <v>108</v>
      </c>
      <c r="D28" s="184">
        <v>0</v>
      </c>
      <c r="E28" s="184">
        <v>0</v>
      </c>
      <c r="F28" s="184">
        <v>0</v>
      </c>
      <c r="G28" s="184">
        <v>0</v>
      </c>
      <c r="H28" s="184">
        <v>0</v>
      </c>
      <c r="I28" s="122">
        <v>0</v>
      </c>
    </row>
    <row r="29" spans="2:9" x14ac:dyDescent="0.25">
      <c r="B29" s="163">
        <v>20</v>
      </c>
      <c r="C29" s="5" t="s">
        <v>109</v>
      </c>
      <c r="D29" s="184">
        <v>1</v>
      </c>
      <c r="E29" s="184">
        <v>170</v>
      </c>
      <c r="F29" s="184">
        <v>19</v>
      </c>
      <c r="G29" s="184">
        <f>E29/D29*100%</f>
        <v>170</v>
      </c>
      <c r="H29" s="184">
        <f>F29/D29*100%</f>
        <v>19</v>
      </c>
      <c r="I29" s="122">
        <f>E29/F29*100%</f>
        <v>8.9473684210526319</v>
      </c>
    </row>
    <row r="30" spans="2:9" x14ac:dyDescent="0.25">
      <c r="B30" s="163">
        <v>21</v>
      </c>
      <c r="C30" s="5" t="s">
        <v>110</v>
      </c>
      <c r="D30" s="184">
        <v>1</v>
      </c>
      <c r="E30" s="184">
        <v>59</v>
      </c>
      <c r="F30" s="184">
        <v>13</v>
      </c>
      <c r="G30" s="184">
        <f>E30/D30*100%</f>
        <v>59</v>
      </c>
      <c r="H30" s="184">
        <f>F30/D30*100%</f>
        <v>13</v>
      </c>
      <c r="I30" s="122">
        <f>E30/F30*100%</f>
        <v>4.5384615384615383</v>
      </c>
    </row>
    <row r="31" spans="2:9" x14ac:dyDescent="0.25">
      <c r="B31" s="163">
        <v>22</v>
      </c>
      <c r="C31" s="5" t="s">
        <v>111</v>
      </c>
      <c r="D31" s="184">
        <v>0</v>
      </c>
      <c r="E31" s="184">
        <v>0</v>
      </c>
      <c r="F31" s="184">
        <v>0</v>
      </c>
      <c r="G31" s="184">
        <v>0</v>
      </c>
      <c r="H31" s="184">
        <v>0</v>
      </c>
      <c r="I31" s="122">
        <v>0</v>
      </c>
    </row>
    <row r="32" spans="2:9" x14ac:dyDescent="0.25">
      <c r="B32" s="163">
        <v>23</v>
      </c>
      <c r="C32" s="5" t="s">
        <v>112</v>
      </c>
      <c r="D32" s="184">
        <v>1</v>
      </c>
      <c r="E32" s="184">
        <v>89</v>
      </c>
      <c r="F32" s="184">
        <v>20</v>
      </c>
      <c r="G32" s="184">
        <v>0</v>
      </c>
      <c r="H32" s="184">
        <v>0</v>
      </c>
      <c r="I32" s="122">
        <v>0</v>
      </c>
    </row>
    <row r="33" spans="2:9" x14ac:dyDescent="0.25">
      <c r="B33" s="239">
        <v>24</v>
      </c>
      <c r="C33" s="116" t="s">
        <v>113</v>
      </c>
      <c r="D33" s="185">
        <v>0</v>
      </c>
      <c r="E33" s="184">
        <v>0</v>
      </c>
      <c r="F33" s="184">
        <v>0</v>
      </c>
      <c r="G33" s="184">
        <v>0</v>
      </c>
      <c r="H33" s="184">
        <v>0</v>
      </c>
      <c r="I33" s="122">
        <v>0</v>
      </c>
    </row>
    <row r="34" spans="2:9" x14ac:dyDescent="0.25">
      <c r="B34" s="198">
        <v>25</v>
      </c>
      <c r="C34" s="5" t="s">
        <v>114</v>
      </c>
      <c r="D34" s="184">
        <v>0</v>
      </c>
      <c r="E34" s="184">
        <v>0</v>
      </c>
      <c r="F34" s="184">
        <v>0</v>
      </c>
      <c r="G34" s="184">
        <v>0</v>
      </c>
      <c r="H34" s="184">
        <v>0</v>
      </c>
      <c r="I34" s="122">
        <v>0</v>
      </c>
    </row>
    <row r="35" spans="2:9" ht="15.75" thickBot="1" x14ac:dyDescent="0.3">
      <c r="B35" s="133">
        <v>26</v>
      </c>
      <c r="C35" s="134" t="s">
        <v>115</v>
      </c>
      <c r="D35" s="187">
        <v>1</v>
      </c>
      <c r="E35" s="187">
        <v>201</v>
      </c>
      <c r="F35" s="187">
        <v>21</v>
      </c>
      <c r="G35" s="187">
        <f>E35/D35*100%</f>
        <v>201</v>
      </c>
      <c r="H35" s="187">
        <f>F35/D35*100%</f>
        <v>21</v>
      </c>
      <c r="I35" s="229">
        <f>E35/F35*100%</f>
        <v>9.5714285714285712</v>
      </c>
    </row>
    <row r="36" spans="2:9" x14ac:dyDescent="0.25">
      <c r="B36" s="668" t="s">
        <v>311</v>
      </c>
      <c r="C36" s="731"/>
      <c r="D36" s="196">
        <f>SUM(D10:D35)</f>
        <v>11</v>
      </c>
      <c r="E36" s="196">
        <f>SUM(E10:E35)</f>
        <v>1554</v>
      </c>
      <c r="F36" s="258">
        <f>SUM(F10:F35)</f>
        <v>200</v>
      </c>
      <c r="G36" s="240">
        <f>AVERAGE(G12:G13,G15,G22,G25,G29:G30,G35)</f>
        <v>145.625</v>
      </c>
      <c r="H36" s="240">
        <f>AVERAGE(H12:H13,H15,H22,H25,H29:H30,H35)</f>
        <v>17.75</v>
      </c>
      <c r="I36" s="241">
        <f>AVERAGE(I12:I13,I15,I22,I25,I29:I30,I35)</f>
        <v>7.758548361916497</v>
      </c>
    </row>
    <row r="37" spans="2:9" x14ac:dyDescent="0.25">
      <c r="B37" s="683">
        <v>2015</v>
      </c>
      <c r="C37" s="684"/>
      <c r="D37" s="453">
        <v>10</v>
      </c>
      <c r="E37" s="453">
        <v>1318</v>
      </c>
      <c r="F37" s="453">
        <v>167</v>
      </c>
      <c r="G37" s="454">
        <v>142.25</v>
      </c>
      <c r="H37" s="454">
        <v>16.625</v>
      </c>
      <c r="I37" s="455">
        <v>8.3004337197763931</v>
      </c>
    </row>
    <row r="38" spans="2:9" x14ac:dyDescent="0.25">
      <c r="B38" s="683">
        <v>2014</v>
      </c>
      <c r="C38" s="684"/>
      <c r="D38" s="445">
        <v>9</v>
      </c>
      <c r="E38" s="445">
        <v>1150</v>
      </c>
      <c r="F38" s="445">
        <v>163</v>
      </c>
      <c r="G38" s="435">
        <v>123</v>
      </c>
      <c r="H38" s="435">
        <v>17.75</v>
      </c>
      <c r="I38" s="436">
        <v>6.57633666063973</v>
      </c>
    </row>
    <row r="39" spans="2:9" x14ac:dyDescent="0.25">
      <c r="B39" s="711">
        <v>2013</v>
      </c>
      <c r="C39" s="712"/>
      <c r="D39" s="445">
        <v>9</v>
      </c>
      <c r="E39" s="445">
        <v>1036</v>
      </c>
      <c r="F39" s="445">
        <v>146</v>
      </c>
      <c r="G39" s="445">
        <v>104</v>
      </c>
      <c r="H39" s="445">
        <v>16</v>
      </c>
      <c r="I39" s="446">
        <v>7</v>
      </c>
    </row>
    <row r="40" spans="2:9" ht="15.75" thickBot="1" x14ac:dyDescent="0.3">
      <c r="B40" s="713">
        <v>2012</v>
      </c>
      <c r="C40" s="714"/>
      <c r="D40" s="447">
        <v>9</v>
      </c>
      <c r="E40" s="447">
        <v>1024</v>
      </c>
      <c r="F40" s="447">
        <v>148</v>
      </c>
      <c r="G40" s="447">
        <v>114</v>
      </c>
      <c r="H40" s="447">
        <v>16</v>
      </c>
      <c r="I40" s="448">
        <v>7</v>
      </c>
    </row>
    <row r="41" spans="2:9" ht="15.75" thickTop="1" x14ac:dyDescent="0.25">
      <c r="B41" s="307" t="s">
        <v>320</v>
      </c>
      <c r="C41" s="307"/>
      <c r="D41" s="307"/>
      <c r="E41" s="307"/>
      <c r="F41" s="117"/>
      <c r="G41" s="117"/>
      <c r="H41" s="117"/>
      <c r="I41" s="117"/>
    </row>
  </sheetData>
  <mergeCells count="16">
    <mergeCell ref="B2:I2"/>
    <mergeCell ref="B3:I3"/>
    <mergeCell ref="B4:I4"/>
    <mergeCell ref="B6:B8"/>
    <mergeCell ref="C6:C8"/>
    <mergeCell ref="D6:D8"/>
    <mergeCell ref="E6:E8"/>
    <mergeCell ref="F6:F8"/>
    <mergeCell ref="G6:G8"/>
    <mergeCell ref="H6:H8"/>
    <mergeCell ref="I6:I8"/>
    <mergeCell ref="B36:C36"/>
    <mergeCell ref="B37:C37"/>
    <mergeCell ref="B38:C38"/>
    <mergeCell ref="B39:C39"/>
    <mergeCell ref="B40:C40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0:F21"/>
  <sheetViews>
    <sheetView topLeftCell="A7" workbookViewId="0">
      <selection activeCell="H24" sqref="H24"/>
    </sheetView>
  </sheetViews>
  <sheetFormatPr defaultRowHeight="15" x14ac:dyDescent="0.25"/>
  <cols>
    <col min="1" max="1" width="5" customWidth="1"/>
    <col min="2" max="2" width="5.7109375" customWidth="1"/>
    <col min="3" max="3" width="11.7109375" customWidth="1"/>
    <col min="4" max="4" width="21.42578125" customWidth="1"/>
    <col min="5" max="5" width="22.7109375" customWidth="1"/>
    <col min="6" max="6" width="24.5703125" customWidth="1"/>
  </cols>
  <sheetData>
    <row r="10" spans="2:6" x14ac:dyDescent="0.25">
      <c r="B10" s="590" t="s">
        <v>325</v>
      </c>
      <c r="C10" s="590"/>
      <c r="D10" s="590"/>
      <c r="E10" s="590"/>
      <c r="F10" s="590"/>
    </row>
    <row r="11" spans="2:6" ht="23.25" customHeight="1" x14ac:dyDescent="0.25">
      <c r="B11" s="589" t="s">
        <v>291</v>
      </c>
      <c r="C11" s="591"/>
      <c r="D11" s="591"/>
      <c r="E11" s="591"/>
      <c r="F11" s="591"/>
    </row>
    <row r="12" spans="2:6" x14ac:dyDescent="0.25">
      <c r="B12" s="20" t="s">
        <v>4</v>
      </c>
      <c r="C12" s="15"/>
      <c r="D12" s="15"/>
      <c r="E12" s="15"/>
      <c r="F12" s="15"/>
    </row>
    <row r="13" spans="2:6" ht="6.75" customHeight="1" thickBot="1" x14ac:dyDescent="0.3">
      <c r="B13" s="20"/>
      <c r="C13" s="15"/>
      <c r="D13" s="15"/>
      <c r="E13" s="15"/>
      <c r="F13" s="15"/>
    </row>
    <row r="14" spans="2:6" ht="25.5" thickTop="1" thickBot="1" x14ac:dyDescent="0.3">
      <c r="B14" s="16" t="s">
        <v>0</v>
      </c>
      <c r="C14" s="17" t="s">
        <v>1</v>
      </c>
      <c r="D14" s="17" t="s">
        <v>5</v>
      </c>
      <c r="E14" s="17" t="s">
        <v>2</v>
      </c>
      <c r="F14" s="19" t="s">
        <v>3</v>
      </c>
    </row>
    <row r="15" spans="2:6" ht="15.75" thickBot="1" x14ac:dyDescent="0.3">
      <c r="B15" s="370" t="s">
        <v>257</v>
      </c>
      <c r="C15" s="371" t="s">
        <v>259</v>
      </c>
      <c r="D15" s="371" t="s">
        <v>260</v>
      </c>
      <c r="E15" s="371" t="s">
        <v>261</v>
      </c>
      <c r="F15" s="372" t="s">
        <v>262</v>
      </c>
    </row>
    <row r="16" spans="2:6" x14ac:dyDescent="0.25">
      <c r="B16" s="21">
        <v>1</v>
      </c>
      <c r="C16" s="22">
        <v>2012</v>
      </c>
      <c r="D16" s="22">
        <v>106.39</v>
      </c>
      <c r="E16" s="22">
        <v>67.87</v>
      </c>
      <c r="F16" s="23">
        <v>52.79</v>
      </c>
    </row>
    <row r="17" spans="2:6" x14ac:dyDescent="0.25">
      <c r="B17" s="24">
        <v>2</v>
      </c>
      <c r="C17" s="25">
        <v>2013</v>
      </c>
      <c r="D17" s="25">
        <v>78.459999999999994</v>
      </c>
      <c r="E17" s="25">
        <v>91.13</v>
      </c>
      <c r="F17" s="26">
        <v>44.87</v>
      </c>
    </row>
    <row r="18" spans="2:6" x14ac:dyDescent="0.25">
      <c r="B18" s="24">
        <v>3</v>
      </c>
      <c r="C18" s="27">
        <v>2014</v>
      </c>
      <c r="D18" s="27">
        <v>79.13</v>
      </c>
      <c r="E18" s="27">
        <v>62.48</v>
      </c>
      <c r="F18" s="28">
        <v>44.08</v>
      </c>
    </row>
    <row r="19" spans="2:6" x14ac:dyDescent="0.25">
      <c r="B19" s="24">
        <v>4</v>
      </c>
      <c r="C19" s="175">
        <v>2015</v>
      </c>
      <c r="D19" s="176">
        <v>81.58</v>
      </c>
      <c r="E19" s="176">
        <v>63.96</v>
      </c>
      <c r="F19" s="177">
        <v>60.5</v>
      </c>
    </row>
    <row r="20" spans="2:6" ht="15.75" thickBot="1" x14ac:dyDescent="0.3">
      <c r="B20" s="29">
        <v>5</v>
      </c>
      <c r="C20" s="30">
        <v>2016</v>
      </c>
      <c r="D20" s="95">
        <v>91.26</v>
      </c>
      <c r="E20" s="95">
        <v>72.77</v>
      </c>
      <c r="F20" s="96">
        <v>54.41</v>
      </c>
    </row>
    <row r="21" spans="2:6" ht="15.75" thickTop="1" x14ac:dyDescent="0.25">
      <c r="B21" s="18" t="s">
        <v>322</v>
      </c>
      <c r="C21" s="15"/>
      <c r="D21" s="15"/>
      <c r="E21" s="15"/>
      <c r="F21" s="15"/>
    </row>
  </sheetData>
  <mergeCells count="2">
    <mergeCell ref="B11:F11"/>
    <mergeCell ref="B10:F10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G54"/>
  <sheetViews>
    <sheetView topLeftCell="A7" workbookViewId="0">
      <selection activeCell="I54" sqref="I54"/>
    </sheetView>
  </sheetViews>
  <sheetFormatPr defaultRowHeight="15" x14ac:dyDescent="0.25"/>
  <cols>
    <col min="1" max="2" width="6" customWidth="1"/>
    <col min="3" max="3" width="28" customWidth="1"/>
    <col min="4" max="4" width="14.85546875" customWidth="1"/>
    <col min="5" max="5" width="13.28515625" customWidth="1"/>
    <col min="6" max="6" width="13.7109375" customWidth="1"/>
    <col min="7" max="7" width="15" customWidth="1"/>
    <col min="8" max="8" width="15.42578125" customWidth="1"/>
    <col min="9" max="9" width="14.85546875" customWidth="1"/>
  </cols>
  <sheetData>
    <row r="1" spans="2:7" x14ac:dyDescent="0.25">
      <c r="B1" s="732" t="s">
        <v>337</v>
      </c>
      <c r="C1" s="732"/>
      <c r="D1" s="732"/>
      <c r="E1" s="732"/>
      <c r="F1" s="732"/>
      <c r="G1" s="732"/>
    </row>
    <row r="2" spans="2:7" ht="15.75" thickBot="1" x14ac:dyDescent="0.3">
      <c r="B2" s="733" t="s">
        <v>312</v>
      </c>
      <c r="C2" s="733"/>
      <c r="D2" s="733"/>
      <c r="E2" s="733"/>
      <c r="F2" s="733"/>
      <c r="G2" s="733"/>
    </row>
    <row r="3" spans="2:7" ht="22.5" customHeight="1" thickTop="1" thickBot="1" x14ac:dyDescent="0.3">
      <c r="B3" s="139" t="s">
        <v>0</v>
      </c>
      <c r="C3" s="140" t="s">
        <v>44</v>
      </c>
      <c r="D3" s="140" t="s">
        <v>192</v>
      </c>
      <c r="E3" s="140" t="s">
        <v>193</v>
      </c>
      <c r="F3" s="140" t="s">
        <v>194</v>
      </c>
      <c r="G3" s="141" t="s">
        <v>195</v>
      </c>
    </row>
    <row r="4" spans="2:7" ht="15.75" thickBot="1" x14ac:dyDescent="0.3">
      <c r="B4" s="136" t="s">
        <v>257</v>
      </c>
      <c r="C4" s="99" t="s">
        <v>259</v>
      </c>
      <c r="D4" s="99" t="s">
        <v>260</v>
      </c>
      <c r="E4" s="99" t="s">
        <v>261</v>
      </c>
      <c r="F4" s="99" t="s">
        <v>262</v>
      </c>
      <c r="G4" s="138" t="s">
        <v>263</v>
      </c>
    </row>
    <row r="5" spans="2:7" x14ac:dyDescent="0.25">
      <c r="B5" s="7">
        <v>1</v>
      </c>
      <c r="C5" s="101" t="s">
        <v>196</v>
      </c>
      <c r="D5" s="264">
        <v>6.5</v>
      </c>
      <c r="E5" s="264">
        <v>6.3</v>
      </c>
      <c r="F5" s="264">
        <v>7.5</v>
      </c>
      <c r="G5" s="131">
        <f>AVERAGE(D5:F5)</f>
        <v>6.7666666666666666</v>
      </c>
    </row>
    <row r="6" spans="2:7" x14ac:dyDescent="0.25">
      <c r="B6" s="163">
        <v>2</v>
      </c>
      <c r="C6" s="5" t="s">
        <v>120</v>
      </c>
      <c r="D6" s="132">
        <v>2.2319767874414108E-2</v>
      </c>
      <c r="E6" s="132">
        <v>7.523510971786834</v>
      </c>
      <c r="F6" s="132">
        <v>9.3733726783544524E-2</v>
      </c>
      <c r="G6" s="11">
        <f>AVERAGE(D6:F6)</f>
        <v>2.546521488814931</v>
      </c>
    </row>
    <row r="7" spans="2:7" x14ac:dyDescent="0.25">
      <c r="B7" s="163">
        <v>3</v>
      </c>
      <c r="C7" s="5" t="s">
        <v>121</v>
      </c>
      <c r="D7" s="132">
        <v>0.18121651433974156</v>
      </c>
      <c r="E7" s="132">
        <v>0.67643742953776775</v>
      </c>
      <c r="F7" s="132">
        <v>0.9269295458792749</v>
      </c>
      <c r="G7" s="11">
        <f>AVERAGE(D7:F7)</f>
        <v>0.59486116325226135</v>
      </c>
    </row>
    <row r="8" spans="2:7" x14ac:dyDescent="0.25">
      <c r="B8" s="163">
        <v>4</v>
      </c>
      <c r="C8" s="5" t="s">
        <v>167</v>
      </c>
      <c r="D8" s="132">
        <v>99.922540666150269</v>
      </c>
      <c r="E8" s="132">
        <v>100</v>
      </c>
      <c r="F8" s="132">
        <v>98.684047175667288</v>
      </c>
      <c r="G8" s="11">
        <f>AVERAGE(D8:F8)</f>
        <v>99.535529280605843</v>
      </c>
    </row>
    <row r="9" spans="2:7" x14ac:dyDescent="0.25">
      <c r="B9" s="638">
        <v>5</v>
      </c>
      <c r="C9" s="5" t="s">
        <v>197</v>
      </c>
      <c r="D9" s="132"/>
      <c r="E9" s="132"/>
      <c r="F9" s="132"/>
      <c r="G9" s="11"/>
    </row>
    <row r="10" spans="2:7" x14ac:dyDescent="0.25">
      <c r="B10" s="638"/>
      <c r="C10" s="142" t="s">
        <v>123</v>
      </c>
      <c r="D10" s="132">
        <v>97.207678883071551</v>
      </c>
      <c r="E10" s="132">
        <v>97.948717948717942</v>
      </c>
      <c r="F10" s="132">
        <v>96.907685311505233</v>
      </c>
      <c r="G10" s="11">
        <f>AVERAGE(D10:F10)</f>
        <v>97.354694047764909</v>
      </c>
    </row>
    <row r="11" spans="2:7" x14ac:dyDescent="0.25">
      <c r="B11" s="638"/>
      <c r="C11" s="142" t="s">
        <v>198</v>
      </c>
      <c r="D11" s="132">
        <v>2.7923211169284468</v>
      </c>
      <c r="E11" s="132">
        <v>2.0512820512820511</v>
      </c>
      <c r="F11" s="132">
        <v>3.0923146884947705</v>
      </c>
      <c r="G11" s="11">
        <f>AVERAGE(D11:F11)</f>
        <v>2.6453059522350895</v>
      </c>
    </row>
    <row r="12" spans="2:7" x14ac:dyDescent="0.25">
      <c r="B12" s="638">
        <v>6</v>
      </c>
      <c r="C12" s="5" t="s">
        <v>199</v>
      </c>
      <c r="D12" s="132"/>
      <c r="E12" s="132"/>
      <c r="F12" s="132"/>
      <c r="G12" s="11"/>
    </row>
    <row r="13" spans="2:7" x14ac:dyDescent="0.25">
      <c r="B13" s="638"/>
      <c r="C13" s="142" t="s">
        <v>126</v>
      </c>
      <c r="D13" s="132">
        <v>58.254587592000803</v>
      </c>
      <c r="E13" s="132">
        <v>99.00497512437812</v>
      </c>
      <c r="F13" s="132">
        <v>45.894363071460276</v>
      </c>
      <c r="G13" s="11">
        <f>AVERAGE(D13:F13)</f>
        <v>67.717975262613066</v>
      </c>
    </row>
    <row r="14" spans="2:7" x14ac:dyDescent="0.25">
      <c r="B14" s="638"/>
      <c r="C14" s="142" t="s">
        <v>127</v>
      </c>
      <c r="D14" s="132">
        <v>41.745412407999197</v>
      </c>
      <c r="E14" s="132">
        <v>0.99502487562189057</v>
      </c>
      <c r="F14" s="132">
        <v>54.105636928539724</v>
      </c>
      <c r="G14" s="11">
        <f>AVERAGE(D14:F14)</f>
        <v>32.282024737386941</v>
      </c>
    </row>
    <row r="15" spans="2:7" x14ac:dyDescent="0.25">
      <c r="B15" s="638">
        <v>7</v>
      </c>
      <c r="C15" s="143" t="s">
        <v>200</v>
      </c>
      <c r="D15" s="132"/>
      <c r="E15" s="132"/>
      <c r="F15" s="132"/>
      <c r="G15" s="11"/>
    </row>
    <row r="16" spans="2:7" x14ac:dyDescent="0.25">
      <c r="B16" s="638"/>
      <c r="C16" s="142" t="s">
        <v>169</v>
      </c>
      <c r="D16" s="132">
        <v>4.8865619546247814</v>
      </c>
      <c r="E16" s="132">
        <v>4.1025641025641022</v>
      </c>
      <c r="F16" s="132">
        <v>4.3656207366984994</v>
      </c>
      <c r="G16" s="11">
        <f t="shared" ref="G16:G22" si="0">AVERAGE(D16:F16)</f>
        <v>4.4515822646291276</v>
      </c>
    </row>
    <row r="17" spans="2:7" x14ac:dyDescent="0.25">
      <c r="B17" s="638"/>
      <c r="C17" s="142" t="s">
        <v>170</v>
      </c>
      <c r="D17" s="132">
        <v>9.6858638743455501</v>
      </c>
      <c r="E17" s="132">
        <v>15.384615384615385</v>
      </c>
      <c r="F17" s="132">
        <v>8.4129149613460665</v>
      </c>
      <c r="G17" s="11">
        <f t="shared" si="0"/>
        <v>11.161131406769002</v>
      </c>
    </row>
    <row r="18" spans="2:7" x14ac:dyDescent="0.25">
      <c r="B18" s="638"/>
      <c r="C18" s="142" t="s">
        <v>171</v>
      </c>
      <c r="D18" s="132">
        <v>8.1151832460732987</v>
      </c>
      <c r="E18" s="132">
        <v>6.1538461538461542</v>
      </c>
      <c r="F18" s="132">
        <v>5.9117780809458846</v>
      </c>
      <c r="G18" s="11">
        <f t="shared" si="0"/>
        <v>6.7269358269551134</v>
      </c>
    </row>
    <row r="19" spans="2:7" x14ac:dyDescent="0.25">
      <c r="B19" s="638"/>
      <c r="C19" s="142" t="s">
        <v>172</v>
      </c>
      <c r="D19" s="132">
        <v>7.3298429319371721</v>
      </c>
      <c r="E19" s="132">
        <v>7.6923076923076925</v>
      </c>
      <c r="F19" s="132">
        <v>6.7303319690768522</v>
      </c>
      <c r="G19" s="11">
        <f t="shared" si="0"/>
        <v>7.2508275311072383</v>
      </c>
    </row>
    <row r="20" spans="2:7" x14ac:dyDescent="0.25">
      <c r="B20" s="638"/>
      <c r="C20" s="142" t="s">
        <v>173</v>
      </c>
      <c r="D20" s="132">
        <v>4.5375218150087253</v>
      </c>
      <c r="E20" s="132">
        <v>4.1025641025641022</v>
      </c>
      <c r="F20" s="132">
        <v>1.682582992269213</v>
      </c>
      <c r="G20" s="11">
        <f t="shared" si="0"/>
        <v>3.4408896366140134</v>
      </c>
    </row>
    <row r="21" spans="2:7" x14ac:dyDescent="0.25">
      <c r="B21" s="638"/>
      <c r="C21" s="142" t="s">
        <v>201</v>
      </c>
      <c r="D21" s="132">
        <v>5.3228621291448519</v>
      </c>
      <c r="E21" s="132">
        <v>4.6153846153846159</v>
      </c>
      <c r="F21" s="132">
        <v>4.7294224647567082</v>
      </c>
      <c r="G21" s="11">
        <f t="shared" si="0"/>
        <v>4.8892230697620596</v>
      </c>
    </row>
    <row r="22" spans="2:7" x14ac:dyDescent="0.25">
      <c r="B22" s="638"/>
      <c r="C22" s="142" t="s">
        <v>175</v>
      </c>
      <c r="D22" s="132">
        <v>9.7731239092495628</v>
      </c>
      <c r="E22" s="132">
        <v>10.76923076923077</v>
      </c>
      <c r="F22" s="132">
        <v>7.5488858572078223</v>
      </c>
      <c r="G22" s="11">
        <f t="shared" si="0"/>
        <v>9.3637468452293842</v>
      </c>
    </row>
    <row r="23" spans="2:7" x14ac:dyDescent="0.25">
      <c r="B23" s="638"/>
      <c r="C23" s="5" t="s">
        <v>202</v>
      </c>
      <c r="D23" s="132"/>
      <c r="E23" s="132"/>
      <c r="F23" s="132"/>
      <c r="G23" s="11"/>
    </row>
    <row r="24" spans="2:7" x14ac:dyDescent="0.25">
      <c r="B24" s="638"/>
      <c r="C24" s="144" t="s">
        <v>203</v>
      </c>
      <c r="D24" s="132">
        <v>6.1954624781849912</v>
      </c>
      <c r="E24" s="132">
        <v>5.6410256410256414</v>
      </c>
      <c r="F24" s="132">
        <v>3.0013642564802185</v>
      </c>
      <c r="G24" s="11">
        <f>AVERAGE(D24:F24)</f>
        <v>4.9459507918969505</v>
      </c>
    </row>
    <row r="25" spans="2:7" x14ac:dyDescent="0.25">
      <c r="B25" s="638"/>
      <c r="C25" s="144" t="s">
        <v>204</v>
      </c>
      <c r="D25" s="132">
        <v>6.1954624781849912</v>
      </c>
      <c r="E25" s="132">
        <v>5.6410256410256414</v>
      </c>
      <c r="F25" s="132">
        <v>0.90950432014552074</v>
      </c>
      <c r="G25" s="11">
        <f>AVERAGE(D25:F25)</f>
        <v>4.2486641464520511</v>
      </c>
    </row>
    <row r="26" spans="2:7" x14ac:dyDescent="0.25">
      <c r="B26" s="638"/>
      <c r="C26" s="144" t="s">
        <v>205</v>
      </c>
      <c r="D26" s="132">
        <v>5.6719022687609071</v>
      </c>
      <c r="E26" s="132">
        <v>5.1282051282051277</v>
      </c>
      <c r="F26" s="132">
        <v>2.5920873124147339</v>
      </c>
      <c r="G26" s="11">
        <f>AVERAGE(D26:F26)</f>
        <v>4.4640649031269222</v>
      </c>
    </row>
    <row r="27" spans="2:7" x14ac:dyDescent="0.25">
      <c r="B27" s="638"/>
      <c r="C27" s="5" t="s">
        <v>206</v>
      </c>
      <c r="D27" s="132"/>
      <c r="E27" s="132"/>
      <c r="F27" s="132"/>
      <c r="G27" s="11"/>
    </row>
    <row r="28" spans="2:7" x14ac:dyDescent="0.25">
      <c r="B28" s="638"/>
      <c r="C28" s="144" t="s">
        <v>207</v>
      </c>
      <c r="D28" s="132">
        <v>6.0209424083769632</v>
      </c>
      <c r="E28" s="132">
        <v>6.666666666666667</v>
      </c>
      <c r="F28" s="132">
        <v>1.0004547521600726</v>
      </c>
      <c r="G28" s="11">
        <f t="shared" ref="G28:G37" si="1">AVERAGE(D28:F28)</f>
        <v>4.5626879424012339</v>
      </c>
    </row>
    <row r="29" spans="2:7" x14ac:dyDescent="0.25">
      <c r="B29" s="638"/>
      <c r="C29" s="144" t="s">
        <v>208</v>
      </c>
      <c r="D29" s="132">
        <v>3.3158813263525309</v>
      </c>
      <c r="E29" s="132">
        <v>3.5897435897435894</v>
      </c>
      <c r="F29" s="132">
        <v>9.0950432014552066E-2</v>
      </c>
      <c r="G29" s="11">
        <f t="shared" si="1"/>
        <v>2.3321917827035574</v>
      </c>
    </row>
    <row r="30" spans="2:7" x14ac:dyDescent="0.25">
      <c r="B30" s="638"/>
      <c r="C30" s="144" t="s">
        <v>209</v>
      </c>
      <c r="D30" s="132">
        <v>3.9267015706806281</v>
      </c>
      <c r="E30" s="132">
        <v>2.5641025641025639</v>
      </c>
      <c r="F30" s="132">
        <v>0</v>
      </c>
      <c r="G30" s="11">
        <f t="shared" si="1"/>
        <v>2.1636013782610637</v>
      </c>
    </row>
    <row r="31" spans="2:7" x14ac:dyDescent="0.25">
      <c r="B31" s="638"/>
      <c r="C31" s="5" t="s">
        <v>178</v>
      </c>
      <c r="D31" s="132">
        <v>4.1884816753926701</v>
      </c>
      <c r="E31" s="132">
        <v>4.1025641025641022</v>
      </c>
      <c r="F31" s="132">
        <v>2.0009095043201452</v>
      </c>
      <c r="G31" s="11">
        <f t="shared" si="1"/>
        <v>3.4306517607589719</v>
      </c>
    </row>
    <row r="32" spans="2:7" x14ac:dyDescent="0.25">
      <c r="B32" s="638"/>
      <c r="C32" s="5" t="s">
        <v>179</v>
      </c>
      <c r="D32" s="132">
        <v>3.0541012216404888</v>
      </c>
      <c r="E32" s="132">
        <v>3.0769230769230771</v>
      </c>
      <c r="F32" s="132">
        <v>2.2737608003638017</v>
      </c>
      <c r="G32" s="11">
        <f t="shared" si="1"/>
        <v>2.8015950329757895</v>
      </c>
    </row>
    <row r="33" spans="2:7" x14ac:dyDescent="0.25">
      <c r="B33" s="638"/>
      <c r="C33" s="5" t="s">
        <v>210</v>
      </c>
      <c r="D33" s="132">
        <v>0</v>
      </c>
      <c r="E33" s="132">
        <v>0</v>
      </c>
      <c r="F33" s="132">
        <v>0</v>
      </c>
      <c r="G33" s="11">
        <f t="shared" si="1"/>
        <v>0</v>
      </c>
    </row>
    <row r="34" spans="2:7" x14ac:dyDescent="0.25">
      <c r="B34" s="638"/>
      <c r="C34" s="5" t="s">
        <v>211</v>
      </c>
      <c r="D34" s="132">
        <v>0</v>
      </c>
      <c r="E34" s="132">
        <v>0</v>
      </c>
      <c r="F34" s="132">
        <v>0</v>
      </c>
      <c r="G34" s="11">
        <f t="shared" si="1"/>
        <v>0</v>
      </c>
    </row>
    <row r="35" spans="2:7" x14ac:dyDescent="0.25">
      <c r="B35" s="638"/>
      <c r="C35" s="5" t="s">
        <v>212</v>
      </c>
      <c r="D35" s="132">
        <v>1.832460732984293</v>
      </c>
      <c r="E35" s="132">
        <v>1.0256410256410255</v>
      </c>
      <c r="F35" s="132">
        <v>0.13642564802182811</v>
      </c>
      <c r="G35" s="11">
        <f t="shared" si="1"/>
        <v>0.99817580221571556</v>
      </c>
    </row>
    <row r="36" spans="2:7" x14ac:dyDescent="0.25">
      <c r="B36" s="638"/>
      <c r="C36" s="5" t="s">
        <v>213</v>
      </c>
      <c r="D36" s="132">
        <v>6.4572425828970328</v>
      </c>
      <c r="E36" s="132">
        <v>5.1282051282051277</v>
      </c>
      <c r="F36" s="132">
        <v>5.5025011368804</v>
      </c>
      <c r="G36" s="11">
        <f t="shared" si="1"/>
        <v>5.6959829493275196</v>
      </c>
    </row>
    <row r="37" spans="2:7" x14ac:dyDescent="0.25">
      <c r="B37" s="638"/>
      <c r="C37" s="5" t="s">
        <v>214</v>
      </c>
      <c r="D37" s="132">
        <v>3.4904013961605584</v>
      </c>
      <c r="E37" s="132">
        <v>4.6153846153846159</v>
      </c>
      <c r="F37" s="132">
        <v>43.110504774897677</v>
      </c>
      <c r="G37" s="11">
        <f t="shared" si="1"/>
        <v>17.072096928814286</v>
      </c>
    </row>
    <row r="38" spans="2:7" x14ac:dyDescent="0.25">
      <c r="B38" s="638">
        <v>8</v>
      </c>
      <c r="C38" s="5" t="s">
        <v>215</v>
      </c>
      <c r="D38" s="132"/>
      <c r="E38" s="132"/>
      <c r="F38" s="132"/>
      <c r="G38" s="11"/>
    </row>
    <row r="39" spans="2:7" x14ac:dyDescent="0.25">
      <c r="B39" s="638"/>
      <c r="C39" s="142" t="s">
        <v>129</v>
      </c>
      <c r="D39" s="132">
        <v>96.017699115044252</v>
      </c>
      <c r="E39" s="132">
        <v>83.561643835616437</v>
      </c>
      <c r="F39" s="132">
        <v>90.491452991452988</v>
      </c>
      <c r="G39" s="11">
        <f>AVERAGE(D39:F39)</f>
        <v>90.02359864737123</v>
      </c>
    </row>
    <row r="40" spans="2:7" x14ac:dyDescent="0.25">
      <c r="B40" s="638"/>
      <c r="C40" s="142" t="s">
        <v>130</v>
      </c>
      <c r="D40" s="132">
        <v>3.9823008849557522</v>
      </c>
      <c r="E40" s="132">
        <v>8.2191780821917799</v>
      </c>
      <c r="F40" s="132">
        <v>9.5085470085470085</v>
      </c>
      <c r="G40" s="11">
        <f>AVERAGE(D40:F40)</f>
        <v>7.2366753252315137</v>
      </c>
    </row>
    <row r="41" spans="2:7" x14ac:dyDescent="0.25">
      <c r="B41" s="638"/>
      <c r="C41" s="142" t="s">
        <v>131</v>
      </c>
      <c r="D41" s="132">
        <v>0</v>
      </c>
      <c r="E41" s="132">
        <v>8.2191780821917799</v>
      </c>
      <c r="F41" s="132">
        <v>0</v>
      </c>
      <c r="G41" s="11">
        <f>AVERAGE(D41:F41)</f>
        <v>2.7397260273972601</v>
      </c>
    </row>
    <row r="42" spans="2:7" x14ac:dyDescent="0.25">
      <c r="B42" s="638">
        <v>9</v>
      </c>
      <c r="C42" s="5" t="s">
        <v>216</v>
      </c>
      <c r="D42" s="132"/>
      <c r="E42" s="132"/>
      <c r="F42" s="132"/>
      <c r="G42" s="11"/>
    </row>
    <row r="43" spans="2:7" x14ac:dyDescent="0.25">
      <c r="B43" s="638"/>
      <c r="C43" s="142" t="s">
        <v>133</v>
      </c>
      <c r="D43" s="132">
        <v>12.365591397849462</v>
      </c>
      <c r="E43" s="132">
        <v>17.241379310344829</v>
      </c>
      <c r="F43" s="132">
        <v>16.791044776119403</v>
      </c>
      <c r="G43" s="11">
        <f>AVERAGE(D43:F43)</f>
        <v>15.466005161437897</v>
      </c>
    </row>
    <row r="44" spans="2:7" x14ac:dyDescent="0.25">
      <c r="B44" s="638"/>
      <c r="C44" s="142" t="s">
        <v>134</v>
      </c>
      <c r="D44" s="132">
        <v>5.913978494623656</v>
      </c>
      <c r="E44" s="132">
        <v>0</v>
      </c>
      <c r="F44" s="132">
        <v>4.8507462686567164</v>
      </c>
      <c r="G44" s="11">
        <f>AVERAGE(D44:F44)</f>
        <v>3.5882415877601246</v>
      </c>
    </row>
    <row r="45" spans="2:7" x14ac:dyDescent="0.25">
      <c r="B45" s="638"/>
      <c r="C45" s="142" t="s">
        <v>135</v>
      </c>
      <c r="D45" s="132">
        <v>14.516129032258066</v>
      </c>
      <c r="E45" s="132">
        <v>17.241379310344829</v>
      </c>
      <c r="F45" s="132">
        <v>15.671641791044777</v>
      </c>
      <c r="G45" s="11">
        <f>AVERAGE(D45:F45)</f>
        <v>15.809716711215891</v>
      </c>
    </row>
    <row r="46" spans="2:7" x14ac:dyDescent="0.25">
      <c r="B46" s="638"/>
      <c r="C46" s="142" t="s">
        <v>136</v>
      </c>
      <c r="D46" s="132">
        <v>67.204301075268816</v>
      </c>
      <c r="E46" s="132">
        <v>65.517241379310349</v>
      </c>
      <c r="F46" s="132">
        <v>62.68656716417911</v>
      </c>
      <c r="G46" s="11">
        <f>AVERAGE(D46:F46)</f>
        <v>65.136036539586087</v>
      </c>
    </row>
    <row r="47" spans="2:7" x14ac:dyDescent="0.25">
      <c r="B47" s="638">
        <v>10</v>
      </c>
      <c r="C47" s="5" t="s">
        <v>217</v>
      </c>
      <c r="D47" s="132"/>
      <c r="E47" s="132"/>
      <c r="F47" s="132"/>
      <c r="G47" s="11"/>
    </row>
    <row r="48" spans="2:7" x14ac:dyDescent="0.25">
      <c r="B48" s="638"/>
      <c r="C48" s="142" t="s">
        <v>138</v>
      </c>
      <c r="D48" s="132">
        <v>13.502351105862404</v>
      </c>
      <c r="E48" s="132">
        <v>14.27497628250223</v>
      </c>
      <c r="F48" s="132">
        <v>20.437956178607052</v>
      </c>
      <c r="G48" s="11">
        <f>AVERAGE(D48:F48)</f>
        <v>16.07176118899056</v>
      </c>
    </row>
    <row r="49" spans="2:7" x14ac:dyDescent="0.25">
      <c r="B49" s="638"/>
      <c r="C49" s="142" t="s">
        <v>139</v>
      </c>
      <c r="D49" s="132">
        <v>0.47559524975526318</v>
      </c>
      <c r="E49" s="132">
        <v>1.2313868208110046</v>
      </c>
      <c r="F49" s="132">
        <v>7.0466700606115316</v>
      </c>
      <c r="G49" s="11">
        <f>AVERAGE(D49:F49)</f>
        <v>2.9178840437259335</v>
      </c>
    </row>
    <row r="50" spans="2:7" x14ac:dyDescent="0.25">
      <c r="B50" s="638"/>
      <c r="C50" s="142" t="s">
        <v>218</v>
      </c>
      <c r="D50" s="132">
        <v>32.276714715377821</v>
      </c>
      <c r="E50" s="132">
        <v>8.7249181830206286</v>
      </c>
      <c r="F50" s="132">
        <v>37.276694099642988</v>
      </c>
      <c r="G50" s="11">
        <f>AVERAGE(D50:F50)</f>
        <v>26.092775666013811</v>
      </c>
    </row>
    <row r="51" spans="2:7" x14ac:dyDescent="0.25">
      <c r="B51" s="638"/>
      <c r="C51" s="142" t="s">
        <v>141</v>
      </c>
      <c r="D51" s="132">
        <v>52.907146035514629</v>
      </c>
      <c r="E51" s="132">
        <v>75.768718713666132</v>
      </c>
      <c r="F51" s="132">
        <v>29.224574039464834</v>
      </c>
      <c r="G51" s="11">
        <f>AVERAGE(D51:F51)</f>
        <v>52.633479596215203</v>
      </c>
    </row>
    <row r="52" spans="2:7" x14ac:dyDescent="0.25">
      <c r="B52" s="638"/>
      <c r="C52" s="142" t="s">
        <v>142</v>
      </c>
      <c r="D52" s="132">
        <v>0.83819289348987591</v>
      </c>
      <c r="E52" s="132">
        <v>0</v>
      </c>
      <c r="F52" s="132">
        <v>6.0141056216735915</v>
      </c>
      <c r="G52" s="11">
        <f>AVERAGE(D52:F52)</f>
        <v>2.2840995050544892</v>
      </c>
    </row>
    <row r="53" spans="2:7" ht="15.75" thickBot="1" x14ac:dyDescent="0.3">
      <c r="B53" s="169">
        <v>11</v>
      </c>
      <c r="C53" s="6" t="s">
        <v>219</v>
      </c>
      <c r="D53" s="8">
        <v>95302697871</v>
      </c>
      <c r="E53" s="8">
        <v>14067318625</v>
      </c>
      <c r="F53" s="8">
        <v>152126677309</v>
      </c>
      <c r="G53" s="110">
        <f>SUM(D53:F53)</f>
        <v>261496693805</v>
      </c>
    </row>
    <row r="54" spans="2:7" ht="15.75" thickTop="1" x14ac:dyDescent="0.25">
      <c r="B54" s="670" t="s">
        <v>320</v>
      </c>
      <c r="C54" s="670"/>
      <c r="D54" s="670"/>
      <c r="E54" s="670"/>
      <c r="F54" s="670"/>
      <c r="G54" s="117"/>
    </row>
  </sheetData>
  <mergeCells count="9">
    <mergeCell ref="B38:B41"/>
    <mergeCell ref="B42:B46"/>
    <mergeCell ref="B47:B52"/>
    <mergeCell ref="B54:F54"/>
    <mergeCell ref="B1:G1"/>
    <mergeCell ref="B2:G2"/>
    <mergeCell ref="B9:B11"/>
    <mergeCell ref="B12:B14"/>
    <mergeCell ref="B15:B37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G45"/>
  <sheetViews>
    <sheetView topLeftCell="A13" workbookViewId="0">
      <selection activeCell="E8" sqref="E8"/>
    </sheetView>
  </sheetViews>
  <sheetFormatPr defaultRowHeight="15" x14ac:dyDescent="0.25"/>
  <cols>
    <col min="1" max="1" width="13.5703125" customWidth="1"/>
    <col min="2" max="2" width="5.42578125" customWidth="1"/>
    <col min="3" max="3" width="22" customWidth="1"/>
    <col min="4" max="4" width="10" customWidth="1"/>
    <col min="5" max="5" width="11" customWidth="1"/>
    <col min="6" max="6" width="10.5703125" customWidth="1"/>
    <col min="7" max="7" width="16.85546875" customWidth="1"/>
    <col min="8" max="8" width="13.5703125" customWidth="1"/>
    <col min="9" max="9" width="13.140625" customWidth="1"/>
  </cols>
  <sheetData>
    <row r="2" spans="2:7" x14ac:dyDescent="0.25">
      <c r="B2" s="648" t="s">
        <v>338</v>
      </c>
      <c r="C2" s="648"/>
      <c r="D2" s="648"/>
      <c r="E2" s="648"/>
      <c r="F2" s="648"/>
      <c r="G2" s="648"/>
    </row>
    <row r="3" spans="2:7" x14ac:dyDescent="0.25">
      <c r="B3" s="651" t="s">
        <v>220</v>
      </c>
      <c r="C3" s="651"/>
      <c r="D3" s="651"/>
      <c r="E3" s="651"/>
      <c r="F3" s="651"/>
      <c r="G3" s="651"/>
    </row>
    <row r="4" spans="2:7" x14ac:dyDescent="0.25">
      <c r="B4" s="651" t="s">
        <v>293</v>
      </c>
      <c r="C4" s="651"/>
      <c r="D4" s="651"/>
      <c r="E4" s="651"/>
      <c r="F4" s="651"/>
      <c r="G4" s="651"/>
    </row>
    <row r="5" spans="2:7" ht="15.75" thickBot="1" x14ac:dyDescent="0.3">
      <c r="B5" s="111"/>
      <c r="C5" s="111"/>
      <c r="D5" s="111"/>
      <c r="E5" s="111"/>
      <c r="F5" s="111"/>
      <c r="G5" s="111"/>
    </row>
    <row r="6" spans="2:7" ht="16.5" thickTop="1" thickBot="1" x14ac:dyDescent="0.3">
      <c r="B6" s="171" t="s">
        <v>0</v>
      </c>
      <c r="C6" s="170" t="s">
        <v>44</v>
      </c>
      <c r="D6" s="170" t="s">
        <v>192</v>
      </c>
      <c r="E6" s="170" t="s">
        <v>193</v>
      </c>
      <c r="F6" s="170" t="s">
        <v>194</v>
      </c>
      <c r="G6" s="129" t="s">
        <v>195</v>
      </c>
    </row>
    <row r="7" spans="2:7" ht="15.75" thickBot="1" x14ac:dyDescent="0.3">
      <c r="B7" s="136" t="s">
        <v>257</v>
      </c>
      <c r="C7" s="99" t="s">
        <v>259</v>
      </c>
      <c r="D7" s="99" t="s">
        <v>260</v>
      </c>
      <c r="E7" s="99" t="s">
        <v>261</v>
      </c>
      <c r="F7" s="99" t="s">
        <v>262</v>
      </c>
      <c r="G7" s="138" t="s">
        <v>263</v>
      </c>
    </row>
    <row r="8" spans="2:7" x14ac:dyDescent="0.25">
      <c r="B8" s="734">
        <v>1</v>
      </c>
      <c r="C8" s="266" t="s">
        <v>47</v>
      </c>
      <c r="D8" s="267">
        <f>SUM(D9:D10)</f>
        <v>27</v>
      </c>
      <c r="E8" s="267">
        <f>SUM(E9:E10)</f>
        <v>6</v>
      </c>
      <c r="F8" s="267">
        <f>SUM(F9:F10)</f>
        <v>54</v>
      </c>
      <c r="G8" s="268">
        <f>SUM(D8:F8)</f>
        <v>87</v>
      </c>
    </row>
    <row r="9" spans="2:7" x14ac:dyDescent="0.25">
      <c r="B9" s="735"/>
      <c r="C9" s="206" t="s">
        <v>146</v>
      </c>
      <c r="D9" s="265">
        <v>15</v>
      </c>
      <c r="E9" s="265">
        <v>3</v>
      </c>
      <c r="F9" s="265">
        <v>11</v>
      </c>
      <c r="G9" s="269">
        <f>SUM(D9:F9)</f>
        <v>29</v>
      </c>
    </row>
    <row r="10" spans="2:7" x14ac:dyDescent="0.25">
      <c r="B10" s="735"/>
      <c r="C10" s="206" t="s">
        <v>147</v>
      </c>
      <c r="D10" s="265">
        <v>12</v>
      </c>
      <c r="E10" s="265">
        <v>3</v>
      </c>
      <c r="F10" s="265">
        <v>43</v>
      </c>
      <c r="G10" s="269">
        <f>SUM(D10:F10)</f>
        <v>58</v>
      </c>
    </row>
    <row r="11" spans="2:7" x14ac:dyDescent="0.25">
      <c r="B11" s="735"/>
      <c r="C11" s="203"/>
      <c r="D11" s="230"/>
      <c r="E11" s="230"/>
      <c r="F11" s="230"/>
      <c r="G11" s="234"/>
    </row>
    <row r="12" spans="2:7" x14ac:dyDescent="0.25">
      <c r="B12" s="735">
        <v>2</v>
      </c>
      <c r="C12" s="206" t="s">
        <v>221</v>
      </c>
      <c r="D12" s="265">
        <f>SUM(D13:D14)</f>
        <v>4756</v>
      </c>
      <c r="E12" s="265">
        <f>SUM(E13:E14)</f>
        <v>762</v>
      </c>
      <c r="F12" s="265">
        <f>SUM(F13:F14)</f>
        <v>9899</v>
      </c>
      <c r="G12" s="269">
        <f>SUM(D12:F12)</f>
        <v>15417</v>
      </c>
    </row>
    <row r="13" spans="2:7" x14ac:dyDescent="0.25">
      <c r="B13" s="735"/>
      <c r="C13" s="206" t="s">
        <v>148</v>
      </c>
      <c r="D13" s="265">
        <v>1790</v>
      </c>
      <c r="E13" s="265">
        <v>268</v>
      </c>
      <c r="F13" s="265">
        <v>5626</v>
      </c>
      <c r="G13" s="269">
        <f>SUM(D13:F13)</f>
        <v>7684</v>
      </c>
    </row>
    <row r="14" spans="2:7" x14ac:dyDescent="0.25">
      <c r="B14" s="735"/>
      <c r="C14" s="206" t="s">
        <v>149</v>
      </c>
      <c r="D14" s="265">
        <v>2966</v>
      </c>
      <c r="E14" s="265">
        <v>494</v>
      </c>
      <c r="F14" s="265">
        <v>4273</v>
      </c>
      <c r="G14" s="269">
        <f>SUM(D14:F14)</f>
        <v>7733</v>
      </c>
    </row>
    <row r="15" spans="2:7" x14ac:dyDescent="0.25">
      <c r="B15" s="735"/>
      <c r="C15" s="203"/>
      <c r="D15" s="230"/>
      <c r="E15" s="230"/>
      <c r="F15" s="230"/>
      <c r="G15" s="234"/>
    </row>
    <row r="16" spans="2:7" x14ac:dyDescent="0.25">
      <c r="B16" s="735">
        <v>3</v>
      </c>
      <c r="C16" s="206" t="s">
        <v>222</v>
      </c>
      <c r="D16" s="265">
        <f>SUM(D17:D18)</f>
        <v>13441</v>
      </c>
      <c r="E16" s="265">
        <f>SUM(E17:E18)</f>
        <v>1914</v>
      </c>
      <c r="F16" s="265">
        <f>SUM(F17:F18)</f>
        <v>28805</v>
      </c>
      <c r="G16" s="269">
        <f>SUM(D16:F16)</f>
        <v>44160</v>
      </c>
    </row>
    <row r="17" spans="2:7" x14ac:dyDescent="0.25">
      <c r="B17" s="735"/>
      <c r="C17" s="206" t="s">
        <v>148</v>
      </c>
      <c r="D17" s="265">
        <v>5076</v>
      </c>
      <c r="E17" s="265">
        <v>667</v>
      </c>
      <c r="F17" s="265">
        <v>16205</v>
      </c>
      <c r="G17" s="269">
        <f>SUM(D17:F17)</f>
        <v>21948</v>
      </c>
    </row>
    <row r="18" spans="2:7" x14ac:dyDescent="0.25">
      <c r="B18" s="735"/>
      <c r="C18" s="206" t="s">
        <v>149</v>
      </c>
      <c r="D18" s="265">
        <v>8365</v>
      </c>
      <c r="E18" s="265">
        <v>1247</v>
      </c>
      <c r="F18" s="265">
        <v>12600</v>
      </c>
      <c r="G18" s="269">
        <f>SUM(D18:F18)</f>
        <v>22212</v>
      </c>
    </row>
    <row r="19" spans="2:7" x14ac:dyDescent="0.25">
      <c r="B19" s="735"/>
      <c r="C19" s="203"/>
      <c r="D19" s="230"/>
      <c r="E19" s="230"/>
      <c r="F19" s="230"/>
      <c r="G19" s="234"/>
    </row>
    <row r="20" spans="2:7" x14ac:dyDescent="0.25">
      <c r="B20" s="735">
        <v>4</v>
      </c>
      <c r="C20" s="206" t="s">
        <v>51</v>
      </c>
      <c r="D20" s="265">
        <v>3870</v>
      </c>
      <c r="E20" s="265">
        <v>507</v>
      </c>
      <c r="F20" s="265">
        <v>7949</v>
      </c>
      <c r="G20" s="269">
        <f>SUM(D20:F20)</f>
        <v>12326</v>
      </c>
    </row>
    <row r="21" spans="2:7" x14ac:dyDescent="0.25">
      <c r="B21" s="735"/>
      <c r="C21" s="203"/>
      <c r="D21" s="265"/>
      <c r="E21" s="265"/>
      <c r="F21" s="265"/>
      <c r="G21" s="269"/>
    </row>
    <row r="22" spans="2:7" x14ac:dyDescent="0.25">
      <c r="B22" s="735">
        <v>5</v>
      </c>
      <c r="C22" s="206" t="s">
        <v>223</v>
      </c>
      <c r="D22" s="265">
        <v>452</v>
      </c>
      <c r="E22" s="265">
        <v>73</v>
      </c>
      <c r="F22" s="265">
        <v>936</v>
      </c>
      <c r="G22" s="269">
        <f>SUM(D22:F22)</f>
        <v>1461</v>
      </c>
    </row>
    <row r="23" spans="2:7" x14ac:dyDescent="0.25">
      <c r="B23" s="735"/>
      <c r="C23" s="206" t="s">
        <v>224</v>
      </c>
      <c r="D23" s="265">
        <v>434</v>
      </c>
      <c r="E23" s="265">
        <v>61</v>
      </c>
      <c r="F23" s="265">
        <v>847</v>
      </c>
      <c r="G23" s="269">
        <f>SUM(D23:F23)</f>
        <v>1342</v>
      </c>
    </row>
    <row r="24" spans="2:7" x14ac:dyDescent="0.25">
      <c r="B24" s="735"/>
      <c r="C24" s="206" t="s">
        <v>225</v>
      </c>
      <c r="D24" s="265">
        <v>18</v>
      </c>
      <c r="E24" s="265">
        <v>6</v>
      </c>
      <c r="F24" s="265">
        <v>89</v>
      </c>
      <c r="G24" s="269">
        <f>SUM(D24:F24)</f>
        <v>113</v>
      </c>
    </row>
    <row r="25" spans="2:7" x14ac:dyDescent="0.25">
      <c r="B25" s="735"/>
      <c r="C25" s="206" t="s">
        <v>226</v>
      </c>
      <c r="D25" s="265"/>
      <c r="E25" s="265">
        <v>6</v>
      </c>
      <c r="F25" s="265"/>
      <c r="G25" s="269">
        <f>SUM(D25:F25)</f>
        <v>6</v>
      </c>
    </row>
    <row r="26" spans="2:7" x14ac:dyDescent="0.25">
      <c r="B26" s="735"/>
      <c r="C26" s="203"/>
      <c r="D26" s="265"/>
      <c r="E26" s="265"/>
      <c r="F26" s="265"/>
      <c r="G26" s="269"/>
    </row>
    <row r="27" spans="2:7" x14ac:dyDescent="0.25">
      <c r="B27" s="735">
        <v>6</v>
      </c>
      <c r="C27" s="206" t="s">
        <v>152</v>
      </c>
      <c r="D27" s="265">
        <v>30</v>
      </c>
      <c r="E27" s="265">
        <v>0</v>
      </c>
      <c r="F27" s="265">
        <v>19</v>
      </c>
      <c r="G27" s="269">
        <f>SUM(D27:F27)</f>
        <v>49</v>
      </c>
    </row>
    <row r="28" spans="2:7" x14ac:dyDescent="0.25">
      <c r="B28" s="735"/>
      <c r="C28" s="203"/>
      <c r="D28" s="265"/>
      <c r="E28" s="265"/>
      <c r="F28" s="265"/>
      <c r="G28" s="269"/>
    </row>
    <row r="29" spans="2:7" x14ac:dyDescent="0.25">
      <c r="B29" s="735">
        <v>7</v>
      </c>
      <c r="C29" s="206" t="s">
        <v>153</v>
      </c>
      <c r="D29" s="265">
        <v>458</v>
      </c>
      <c r="E29" s="265">
        <v>77</v>
      </c>
      <c r="F29" s="265">
        <v>952</v>
      </c>
      <c r="G29" s="269">
        <f>SUM(D29:F29)</f>
        <v>1487</v>
      </c>
    </row>
    <row r="30" spans="2:7" x14ac:dyDescent="0.25">
      <c r="B30" s="735"/>
      <c r="C30" s="203"/>
      <c r="D30" s="265"/>
      <c r="E30" s="265"/>
      <c r="F30" s="230"/>
      <c r="G30" s="269"/>
    </row>
    <row r="31" spans="2:7" x14ac:dyDescent="0.25">
      <c r="B31" s="735">
        <v>8</v>
      </c>
      <c r="C31" s="206" t="s">
        <v>227</v>
      </c>
      <c r="D31" s="265">
        <v>1146</v>
      </c>
      <c r="E31" s="265">
        <v>195</v>
      </c>
      <c r="F31" s="265">
        <v>2199</v>
      </c>
      <c r="G31" s="269">
        <f>SUM(D31:F31)</f>
        <v>3540</v>
      </c>
    </row>
    <row r="32" spans="2:7" x14ac:dyDescent="0.25">
      <c r="B32" s="735"/>
      <c r="C32" s="206" t="s">
        <v>228</v>
      </c>
      <c r="D32" s="265">
        <v>1114</v>
      </c>
      <c r="E32" s="265">
        <v>191</v>
      </c>
      <c r="F32" s="265">
        <v>2131</v>
      </c>
      <c r="G32" s="269">
        <f>SUM(D32:F32)</f>
        <v>3436</v>
      </c>
    </row>
    <row r="33" spans="2:7" x14ac:dyDescent="0.25">
      <c r="B33" s="735"/>
      <c r="C33" s="206" t="s">
        <v>229</v>
      </c>
      <c r="D33" s="265">
        <v>32</v>
      </c>
      <c r="E33" s="265">
        <v>4</v>
      </c>
      <c r="F33" s="265">
        <v>68</v>
      </c>
      <c r="G33" s="269">
        <f>SUM(D33:F33)</f>
        <v>104</v>
      </c>
    </row>
    <row r="34" spans="2:7" x14ac:dyDescent="0.25">
      <c r="B34" s="735"/>
      <c r="C34" s="203"/>
      <c r="D34" s="265"/>
      <c r="E34" s="265"/>
      <c r="F34" s="265"/>
      <c r="G34" s="269"/>
    </row>
    <row r="35" spans="2:7" x14ac:dyDescent="0.25">
      <c r="B35" s="735">
        <v>9</v>
      </c>
      <c r="C35" s="206" t="s">
        <v>230</v>
      </c>
      <c r="D35" s="265"/>
      <c r="E35" s="265"/>
      <c r="F35" s="265"/>
      <c r="G35" s="269"/>
    </row>
    <row r="36" spans="2:7" x14ac:dyDescent="0.25">
      <c r="B36" s="735"/>
      <c r="C36" s="206" t="s">
        <v>133</v>
      </c>
      <c r="D36" s="265">
        <v>23</v>
      </c>
      <c r="E36" s="265">
        <v>5</v>
      </c>
      <c r="F36" s="265">
        <v>45</v>
      </c>
      <c r="G36" s="269">
        <f t="shared" ref="G36:G42" si="0">SUM(D36:F36)</f>
        <v>73</v>
      </c>
    </row>
    <row r="37" spans="2:7" x14ac:dyDescent="0.25">
      <c r="B37" s="735"/>
      <c r="C37" s="206" t="s">
        <v>134</v>
      </c>
      <c r="D37" s="265">
        <v>11</v>
      </c>
      <c r="E37" s="265"/>
      <c r="F37" s="265">
        <v>13</v>
      </c>
      <c r="G37" s="269">
        <f t="shared" si="0"/>
        <v>24</v>
      </c>
    </row>
    <row r="38" spans="2:7" x14ac:dyDescent="0.25">
      <c r="B38" s="735"/>
      <c r="C38" s="206" t="s">
        <v>135</v>
      </c>
      <c r="D38" s="265">
        <v>27</v>
      </c>
      <c r="E38" s="265">
        <v>5</v>
      </c>
      <c r="F38" s="265">
        <v>42</v>
      </c>
      <c r="G38" s="269">
        <f t="shared" si="0"/>
        <v>74</v>
      </c>
    </row>
    <row r="39" spans="2:7" x14ac:dyDescent="0.25">
      <c r="B39" s="735"/>
      <c r="C39" s="206" t="s">
        <v>136</v>
      </c>
      <c r="D39" s="265">
        <v>125</v>
      </c>
      <c r="E39" s="265">
        <v>19</v>
      </c>
      <c r="F39" s="265">
        <v>150</v>
      </c>
      <c r="G39" s="269">
        <f t="shared" si="0"/>
        <v>294</v>
      </c>
    </row>
    <row r="40" spans="2:7" x14ac:dyDescent="0.25">
      <c r="B40" s="735"/>
      <c r="C40" s="206" t="s">
        <v>231</v>
      </c>
      <c r="D40" s="265">
        <v>7</v>
      </c>
      <c r="E40" s="265">
        <v>4</v>
      </c>
      <c r="F40" s="265">
        <v>15</v>
      </c>
      <c r="G40" s="269">
        <f t="shared" si="0"/>
        <v>26</v>
      </c>
    </row>
    <row r="41" spans="2:7" x14ac:dyDescent="0.25">
      <c r="B41" s="735"/>
      <c r="C41" s="206" t="s">
        <v>232</v>
      </c>
      <c r="D41" s="265">
        <v>25</v>
      </c>
      <c r="E41" s="265">
        <v>4</v>
      </c>
      <c r="F41" s="265">
        <v>44</v>
      </c>
      <c r="G41" s="269">
        <f t="shared" si="0"/>
        <v>73</v>
      </c>
    </row>
    <row r="42" spans="2:7" x14ac:dyDescent="0.25">
      <c r="B42" s="735"/>
      <c r="C42" s="206" t="s">
        <v>233</v>
      </c>
      <c r="D42" s="265">
        <v>20</v>
      </c>
      <c r="E42" s="265">
        <v>2</v>
      </c>
      <c r="F42" s="265">
        <v>47</v>
      </c>
      <c r="G42" s="269">
        <f t="shared" si="0"/>
        <v>69</v>
      </c>
    </row>
    <row r="43" spans="2:7" x14ac:dyDescent="0.25">
      <c r="B43" s="735"/>
      <c r="C43" s="206" t="s">
        <v>234</v>
      </c>
      <c r="D43" s="265"/>
      <c r="E43" s="265"/>
      <c r="F43" s="265">
        <v>64</v>
      </c>
      <c r="G43" s="269">
        <v>64</v>
      </c>
    </row>
    <row r="44" spans="2:7" ht="15.75" thickBot="1" x14ac:dyDescent="0.3">
      <c r="B44" s="736"/>
      <c r="C44" s="270" t="s">
        <v>235</v>
      </c>
      <c r="D44" s="271"/>
      <c r="E44" s="271"/>
      <c r="F44" s="271">
        <v>122</v>
      </c>
      <c r="G44" s="272">
        <f>SUM(D44:F44)</f>
        <v>122</v>
      </c>
    </row>
    <row r="45" spans="2:7" ht="15.75" thickTop="1" x14ac:dyDescent="0.25">
      <c r="B45" s="670" t="s">
        <v>320</v>
      </c>
      <c r="C45" s="670"/>
      <c r="D45" s="670"/>
      <c r="E45" s="670"/>
      <c r="F45" s="670"/>
      <c r="G45" s="117"/>
    </row>
  </sheetData>
  <mergeCells count="13">
    <mergeCell ref="B31:B34"/>
    <mergeCell ref="B35:B44"/>
    <mergeCell ref="B45:F45"/>
    <mergeCell ref="B16:B19"/>
    <mergeCell ref="B20:B21"/>
    <mergeCell ref="B22:B26"/>
    <mergeCell ref="B27:B28"/>
    <mergeCell ref="B29:B30"/>
    <mergeCell ref="B2:G2"/>
    <mergeCell ref="B3:G3"/>
    <mergeCell ref="B4:G4"/>
    <mergeCell ref="B8:B11"/>
    <mergeCell ref="B12:B15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3:I41"/>
  <sheetViews>
    <sheetView topLeftCell="D22" workbookViewId="0">
      <selection activeCell="M13" sqref="M13"/>
    </sheetView>
  </sheetViews>
  <sheetFormatPr defaultRowHeight="15" x14ac:dyDescent="0.25"/>
  <cols>
    <col min="1" max="1" width="5.5703125" customWidth="1"/>
    <col min="2" max="2" width="7" customWidth="1"/>
    <col min="3" max="3" width="17.85546875" customWidth="1"/>
    <col min="7" max="7" width="14" customWidth="1"/>
    <col min="8" max="8" width="12.85546875" customWidth="1"/>
    <col min="9" max="9" width="14.28515625" customWidth="1"/>
  </cols>
  <sheetData>
    <row r="3" spans="2:9" x14ac:dyDescent="0.25">
      <c r="B3" s="648" t="s">
        <v>356</v>
      </c>
      <c r="C3" s="648"/>
      <c r="D3" s="648"/>
      <c r="E3" s="648"/>
      <c r="F3" s="648"/>
      <c r="G3" s="648"/>
      <c r="H3" s="648"/>
      <c r="I3" s="648"/>
    </row>
    <row r="4" spans="2:9" x14ac:dyDescent="0.25">
      <c r="B4" s="639" t="s">
        <v>236</v>
      </c>
      <c r="C4" s="639"/>
      <c r="D4" s="639"/>
      <c r="E4" s="639"/>
      <c r="F4" s="639"/>
      <c r="G4" s="639"/>
      <c r="H4" s="639"/>
      <c r="I4" s="639"/>
    </row>
    <row r="5" spans="2:9" x14ac:dyDescent="0.25">
      <c r="B5" s="639" t="s">
        <v>293</v>
      </c>
      <c r="C5" s="639"/>
      <c r="D5" s="639"/>
      <c r="E5" s="639"/>
      <c r="F5" s="639"/>
      <c r="G5" s="639"/>
      <c r="H5" s="639"/>
      <c r="I5" s="639"/>
    </row>
    <row r="6" spans="2:9" ht="15.75" thickBot="1" x14ac:dyDescent="0.3">
      <c r="B6" s="97"/>
      <c r="C6" s="97"/>
      <c r="D6" s="97"/>
      <c r="E6" s="97"/>
      <c r="F6" s="97"/>
      <c r="G6" s="97"/>
      <c r="H6" s="97"/>
      <c r="I6" s="97"/>
    </row>
    <row r="7" spans="2:9" ht="16.5" thickTop="1" thickBot="1" x14ac:dyDescent="0.3">
      <c r="B7" s="737" t="s">
        <v>0</v>
      </c>
      <c r="C7" s="739" t="s">
        <v>84</v>
      </c>
      <c r="D7" s="739" t="s">
        <v>85</v>
      </c>
      <c r="E7" s="739" t="s">
        <v>86</v>
      </c>
      <c r="F7" s="739" t="s">
        <v>87</v>
      </c>
      <c r="G7" s="741" t="s">
        <v>88</v>
      </c>
      <c r="H7" s="741" t="s">
        <v>89</v>
      </c>
      <c r="I7" s="743" t="s">
        <v>57</v>
      </c>
    </row>
    <row r="8" spans="2:9" ht="15.75" thickBot="1" x14ac:dyDescent="0.3">
      <c r="B8" s="738"/>
      <c r="C8" s="740"/>
      <c r="D8" s="740"/>
      <c r="E8" s="740"/>
      <c r="F8" s="740"/>
      <c r="G8" s="742"/>
      <c r="H8" s="742"/>
      <c r="I8" s="744"/>
    </row>
    <row r="9" spans="2:9" ht="15.75" thickBot="1" x14ac:dyDescent="0.3">
      <c r="B9" s="136" t="s">
        <v>257</v>
      </c>
      <c r="C9" s="99" t="s">
        <v>259</v>
      </c>
      <c r="D9" s="99" t="s">
        <v>260</v>
      </c>
      <c r="E9" s="99" t="s">
        <v>261</v>
      </c>
      <c r="F9" s="99" t="s">
        <v>262</v>
      </c>
      <c r="G9" s="145" t="s">
        <v>263</v>
      </c>
      <c r="H9" s="137" t="s">
        <v>264</v>
      </c>
      <c r="I9" s="138" t="s">
        <v>268</v>
      </c>
    </row>
    <row r="10" spans="2:9" x14ac:dyDescent="0.25">
      <c r="B10" s="205">
        <v>1</v>
      </c>
      <c r="C10" s="101" t="s">
        <v>90</v>
      </c>
      <c r="D10" s="188">
        <v>1</v>
      </c>
      <c r="E10" s="188">
        <v>790</v>
      </c>
      <c r="F10" s="188">
        <v>54</v>
      </c>
      <c r="G10" s="273">
        <f>+E10/D10</f>
        <v>790</v>
      </c>
      <c r="H10" s="273">
        <f>+F10/D10</f>
        <v>54</v>
      </c>
      <c r="I10" s="274">
        <f>+E10/F10</f>
        <v>14.62962962962963</v>
      </c>
    </row>
    <row r="11" spans="2:9" x14ac:dyDescent="0.25">
      <c r="B11" s="198">
        <v>2</v>
      </c>
      <c r="C11" s="5" t="s">
        <v>91</v>
      </c>
      <c r="D11" s="189">
        <v>0</v>
      </c>
      <c r="E11" s="189">
        <v>0</v>
      </c>
      <c r="F11" s="189">
        <v>0</v>
      </c>
      <c r="G11" s="189">
        <v>0</v>
      </c>
      <c r="H11" s="189">
        <v>0</v>
      </c>
      <c r="I11" s="192">
        <v>0</v>
      </c>
    </row>
    <row r="12" spans="2:9" x14ac:dyDescent="0.25">
      <c r="B12" s="198">
        <v>3</v>
      </c>
      <c r="C12" s="5" t="s">
        <v>92</v>
      </c>
      <c r="D12" s="189">
        <v>1</v>
      </c>
      <c r="E12" s="189">
        <v>489</v>
      </c>
      <c r="F12" s="189">
        <v>58</v>
      </c>
      <c r="G12" s="275">
        <f>+E12/D12</f>
        <v>489</v>
      </c>
      <c r="H12" s="275">
        <f>+F12/D12</f>
        <v>58</v>
      </c>
      <c r="I12" s="276">
        <f>+E12/F12</f>
        <v>8.431034482758621</v>
      </c>
    </row>
    <row r="13" spans="2:9" x14ac:dyDescent="0.25">
      <c r="B13" s="198">
        <v>4</v>
      </c>
      <c r="C13" s="5" t="s">
        <v>93</v>
      </c>
      <c r="D13" s="189">
        <v>1</v>
      </c>
      <c r="E13" s="189">
        <v>312</v>
      </c>
      <c r="F13" s="189">
        <v>43</v>
      </c>
      <c r="G13" s="275">
        <f>+E13/D13</f>
        <v>312</v>
      </c>
      <c r="H13" s="275">
        <f>+F13/D13</f>
        <v>43</v>
      </c>
      <c r="I13" s="276">
        <f>+E13/F13</f>
        <v>7.2558139534883717</v>
      </c>
    </row>
    <row r="14" spans="2:9" x14ac:dyDescent="0.25">
      <c r="B14" s="198">
        <v>5</v>
      </c>
      <c r="C14" s="5" t="s">
        <v>94</v>
      </c>
      <c r="D14" s="189">
        <v>1</v>
      </c>
      <c r="E14" s="189">
        <v>1043</v>
      </c>
      <c r="F14" s="189">
        <v>85</v>
      </c>
      <c r="G14" s="275">
        <f>+E14/D14</f>
        <v>1043</v>
      </c>
      <c r="H14" s="275">
        <f>+F14/D14</f>
        <v>85</v>
      </c>
      <c r="I14" s="276">
        <f>+E14/F14</f>
        <v>12.270588235294118</v>
      </c>
    </row>
    <row r="15" spans="2:9" x14ac:dyDescent="0.25">
      <c r="B15" s="198">
        <v>6</v>
      </c>
      <c r="C15" s="5" t="s">
        <v>95</v>
      </c>
      <c r="D15" s="189">
        <v>0</v>
      </c>
      <c r="E15" s="189">
        <v>0</v>
      </c>
      <c r="F15" s="189">
        <v>0</v>
      </c>
      <c r="G15" s="189">
        <v>0</v>
      </c>
      <c r="H15" s="189">
        <v>0</v>
      </c>
      <c r="I15" s="192">
        <v>0</v>
      </c>
    </row>
    <row r="16" spans="2:9" x14ac:dyDescent="0.25">
      <c r="B16" s="198">
        <v>7</v>
      </c>
      <c r="C16" s="5" t="s">
        <v>96</v>
      </c>
      <c r="D16" s="189">
        <v>0</v>
      </c>
      <c r="E16" s="189">
        <v>0</v>
      </c>
      <c r="F16" s="189">
        <v>0</v>
      </c>
      <c r="G16" s="189">
        <v>0</v>
      </c>
      <c r="H16" s="189">
        <v>0</v>
      </c>
      <c r="I16" s="192">
        <v>0</v>
      </c>
    </row>
    <row r="17" spans="2:9" x14ac:dyDescent="0.25">
      <c r="B17" s="198">
        <v>8</v>
      </c>
      <c r="C17" s="5" t="s">
        <v>97</v>
      </c>
      <c r="D17" s="189">
        <v>0</v>
      </c>
      <c r="E17" s="189">
        <v>0</v>
      </c>
      <c r="F17" s="189">
        <v>0</v>
      </c>
      <c r="G17" s="189">
        <v>0</v>
      </c>
      <c r="H17" s="189">
        <v>0</v>
      </c>
      <c r="I17" s="192">
        <v>0</v>
      </c>
    </row>
    <row r="18" spans="2:9" x14ac:dyDescent="0.25">
      <c r="B18" s="198">
        <v>9</v>
      </c>
      <c r="C18" s="5" t="s">
        <v>98</v>
      </c>
      <c r="D18" s="189">
        <v>1</v>
      </c>
      <c r="E18" s="189">
        <v>811</v>
      </c>
      <c r="F18" s="189">
        <v>50</v>
      </c>
      <c r="G18" s="275">
        <f>+E18/D18</f>
        <v>811</v>
      </c>
      <c r="H18" s="275">
        <f>+F18/D18</f>
        <v>50</v>
      </c>
      <c r="I18" s="276">
        <f>+E18/F18</f>
        <v>16.22</v>
      </c>
    </row>
    <row r="19" spans="2:9" x14ac:dyDescent="0.25">
      <c r="B19" s="198">
        <v>10</v>
      </c>
      <c r="C19" s="5" t="s">
        <v>99</v>
      </c>
      <c r="D19" s="189">
        <v>0</v>
      </c>
      <c r="E19" s="189">
        <v>0</v>
      </c>
      <c r="F19" s="189">
        <v>0</v>
      </c>
      <c r="G19" s="189">
        <v>0</v>
      </c>
      <c r="H19" s="189">
        <v>0</v>
      </c>
      <c r="I19" s="192">
        <v>0</v>
      </c>
    </row>
    <row r="20" spans="2:9" x14ac:dyDescent="0.25">
      <c r="B20" s="198">
        <v>11</v>
      </c>
      <c r="C20" s="5" t="s">
        <v>100</v>
      </c>
      <c r="D20" s="189">
        <v>1</v>
      </c>
      <c r="E20" s="189">
        <v>747</v>
      </c>
      <c r="F20" s="189">
        <v>52</v>
      </c>
      <c r="G20" s="275">
        <f>+E20/D20</f>
        <v>747</v>
      </c>
      <c r="H20" s="275">
        <f>+F20/D20</f>
        <v>52</v>
      </c>
      <c r="I20" s="276">
        <f>+E20/F20</f>
        <v>14.365384615384615</v>
      </c>
    </row>
    <row r="21" spans="2:9" x14ac:dyDescent="0.25">
      <c r="B21" s="198">
        <v>12</v>
      </c>
      <c r="C21" s="5" t="s">
        <v>101</v>
      </c>
      <c r="D21" s="189">
        <v>0</v>
      </c>
      <c r="E21" s="189">
        <v>0</v>
      </c>
      <c r="F21" s="189">
        <v>0</v>
      </c>
      <c r="G21" s="189">
        <v>0</v>
      </c>
      <c r="H21" s="189">
        <v>0</v>
      </c>
      <c r="I21" s="192">
        <v>0</v>
      </c>
    </row>
    <row r="22" spans="2:9" x14ac:dyDescent="0.25">
      <c r="B22" s="198">
        <v>13</v>
      </c>
      <c r="C22" s="5" t="s">
        <v>102</v>
      </c>
      <c r="D22" s="189">
        <v>1</v>
      </c>
      <c r="E22" s="189">
        <v>449</v>
      </c>
      <c r="F22" s="189">
        <v>45</v>
      </c>
      <c r="G22" s="275">
        <f>+E22/D22</f>
        <v>449</v>
      </c>
      <c r="H22" s="275">
        <f>+F22/D22</f>
        <v>45</v>
      </c>
      <c r="I22" s="276">
        <f>+E22/F22</f>
        <v>9.9777777777777779</v>
      </c>
    </row>
    <row r="23" spans="2:9" x14ac:dyDescent="0.25">
      <c r="B23" s="198">
        <v>14</v>
      </c>
      <c r="C23" s="5" t="s">
        <v>103</v>
      </c>
      <c r="D23" s="189">
        <v>0</v>
      </c>
      <c r="E23" s="189">
        <v>0</v>
      </c>
      <c r="F23" s="189">
        <v>0</v>
      </c>
      <c r="G23" s="189">
        <v>0</v>
      </c>
      <c r="H23" s="189">
        <v>0</v>
      </c>
      <c r="I23" s="192">
        <v>0</v>
      </c>
    </row>
    <row r="24" spans="2:9" x14ac:dyDescent="0.25">
      <c r="B24" s="198">
        <v>15</v>
      </c>
      <c r="C24" s="5" t="s">
        <v>104</v>
      </c>
      <c r="D24" s="189">
        <v>1</v>
      </c>
      <c r="E24" s="189">
        <v>942</v>
      </c>
      <c r="F24" s="189">
        <v>70</v>
      </c>
      <c r="G24" s="275">
        <f>+E24/D24</f>
        <v>942</v>
      </c>
      <c r="H24" s="275">
        <f>+F24/D24</f>
        <v>70</v>
      </c>
      <c r="I24" s="276">
        <f>+E24/F24</f>
        <v>13.457142857142857</v>
      </c>
    </row>
    <row r="25" spans="2:9" x14ac:dyDescent="0.25">
      <c r="B25" s="198">
        <v>16</v>
      </c>
      <c r="C25" s="5" t="s">
        <v>105</v>
      </c>
      <c r="D25" s="189">
        <v>0</v>
      </c>
      <c r="E25" s="189">
        <v>0</v>
      </c>
      <c r="F25" s="189">
        <v>0</v>
      </c>
      <c r="G25" s="189">
        <v>0</v>
      </c>
      <c r="H25" s="189">
        <v>0</v>
      </c>
      <c r="I25" s="192">
        <v>0</v>
      </c>
    </row>
    <row r="26" spans="2:9" x14ac:dyDescent="0.25">
      <c r="B26" s="198">
        <v>17</v>
      </c>
      <c r="C26" s="5" t="s">
        <v>106</v>
      </c>
      <c r="D26" s="189">
        <v>1</v>
      </c>
      <c r="E26" s="189">
        <v>1018</v>
      </c>
      <c r="F26" s="189">
        <v>65</v>
      </c>
      <c r="G26" s="275">
        <f>+E26/D26</f>
        <v>1018</v>
      </c>
      <c r="H26" s="275">
        <f>+F26/D26</f>
        <v>65</v>
      </c>
      <c r="I26" s="276">
        <f>+E26/F26</f>
        <v>15.661538461538461</v>
      </c>
    </row>
    <row r="27" spans="2:9" x14ac:dyDescent="0.25">
      <c r="B27" s="198">
        <v>18</v>
      </c>
      <c r="C27" s="5" t="s">
        <v>107</v>
      </c>
      <c r="D27" s="189">
        <v>0</v>
      </c>
      <c r="E27" s="189">
        <v>0</v>
      </c>
      <c r="F27" s="189">
        <v>0</v>
      </c>
      <c r="G27" s="189">
        <v>0</v>
      </c>
      <c r="H27" s="189">
        <v>0</v>
      </c>
      <c r="I27" s="192">
        <v>0</v>
      </c>
    </row>
    <row r="28" spans="2:9" x14ac:dyDescent="0.25">
      <c r="B28" s="198">
        <v>19</v>
      </c>
      <c r="C28" s="5" t="s">
        <v>108</v>
      </c>
      <c r="D28" s="189">
        <v>1</v>
      </c>
      <c r="E28" s="189">
        <v>604</v>
      </c>
      <c r="F28" s="189">
        <v>58</v>
      </c>
      <c r="G28" s="275">
        <f>+E28/D28</f>
        <v>604</v>
      </c>
      <c r="H28" s="275">
        <f>+F28/D28</f>
        <v>58</v>
      </c>
      <c r="I28" s="276">
        <f>+E28/F28</f>
        <v>10.413793103448276</v>
      </c>
    </row>
    <row r="29" spans="2:9" x14ac:dyDescent="0.25">
      <c r="B29" s="198">
        <v>20</v>
      </c>
      <c r="C29" s="5" t="s">
        <v>109</v>
      </c>
      <c r="D29" s="189">
        <v>1</v>
      </c>
      <c r="E29" s="189">
        <v>1069</v>
      </c>
      <c r="F29" s="189">
        <v>79</v>
      </c>
      <c r="G29" s="275">
        <f>+E29/D29</f>
        <v>1069</v>
      </c>
      <c r="H29" s="275">
        <f>+F29/D29</f>
        <v>79</v>
      </c>
      <c r="I29" s="276">
        <f>+E29/F29</f>
        <v>13.531645569620252</v>
      </c>
    </row>
    <row r="30" spans="2:9" x14ac:dyDescent="0.25">
      <c r="B30" s="198">
        <v>21</v>
      </c>
      <c r="C30" s="5" t="s">
        <v>110</v>
      </c>
      <c r="D30" s="189">
        <v>0</v>
      </c>
      <c r="E30" s="189">
        <v>0</v>
      </c>
      <c r="F30" s="189">
        <v>0</v>
      </c>
      <c r="G30" s="189">
        <v>0</v>
      </c>
      <c r="H30" s="189">
        <v>0</v>
      </c>
      <c r="I30" s="192">
        <v>0</v>
      </c>
    </row>
    <row r="31" spans="2:9" x14ac:dyDescent="0.25">
      <c r="B31" s="198">
        <v>22</v>
      </c>
      <c r="C31" s="5" t="s">
        <v>111</v>
      </c>
      <c r="D31" s="189">
        <v>1</v>
      </c>
      <c r="E31" s="189">
        <v>743</v>
      </c>
      <c r="F31" s="189">
        <v>56</v>
      </c>
      <c r="G31" s="275">
        <f>+E31/D31</f>
        <v>743</v>
      </c>
      <c r="H31" s="275">
        <f>+F31/D31</f>
        <v>56</v>
      </c>
      <c r="I31" s="276">
        <f>+E31/F31</f>
        <v>13.267857142857142</v>
      </c>
    </row>
    <row r="32" spans="2:9" x14ac:dyDescent="0.25">
      <c r="B32" s="198">
        <v>23</v>
      </c>
      <c r="C32" s="5" t="s">
        <v>112</v>
      </c>
      <c r="D32" s="189">
        <v>0</v>
      </c>
      <c r="E32" s="189">
        <v>0</v>
      </c>
      <c r="F32" s="189">
        <v>0</v>
      </c>
      <c r="G32" s="189">
        <v>0</v>
      </c>
      <c r="H32" s="189">
        <v>0</v>
      </c>
      <c r="I32" s="192">
        <v>0</v>
      </c>
    </row>
    <row r="33" spans="2:9" x14ac:dyDescent="0.25">
      <c r="B33" s="198">
        <v>24</v>
      </c>
      <c r="C33" s="5" t="s">
        <v>113</v>
      </c>
      <c r="D33" s="189">
        <v>2</v>
      </c>
      <c r="E33" s="189">
        <v>2003</v>
      </c>
      <c r="F33" s="189">
        <v>138</v>
      </c>
      <c r="G33" s="275">
        <f>+E33/D33</f>
        <v>1001.5</v>
      </c>
      <c r="H33" s="275">
        <f>+F33/D33</f>
        <v>69</v>
      </c>
      <c r="I33" s="276">
        <f>+E33/F33</f>
        <v>14.514492753623188</v>
      </c>
    </row>
    <row r="34" spans="2:9" x14ac:dyDescent="0.25">
      <c r="B34" s="198">
        <v>25</v>
      </c>
      <c r="C34" s="5" t="s">
        <v>114</v>
      </c>
      <c r="D34" s="189">
        <v>0</v>
      </c>
      <c r="E34" s="189">
        <v>0</v>
      </c>
      <c r="F34" s="189">
        <v>0</v>
      </c>
      <c r="G34" s="189">
        <v>0</v>
      </c>
      <c r="H34" s="189">
        <v>0</v>
      </c>
      <c r="I34" s="192">
        <v>0</v>
      </c>
    </row>
    <row r="35" spans="2:9" ht="15.75" thickBot="1" x14ac:dyDescent="0.3">
      <c r="B35" s="133">
        <v>26</v>
      </c>
      <c r="C35" s="134" t="s">
        <v>115</v>
      </c>
      <c r="D35" s="190">
        <v>1</v>
      </c>
      <c r="E35" s="190">
        <v>975</v>
      </c>
      <c r="F35" s="190">
        <v>72</v>
      </c>
      <c r="G35" s="277">
        <f>+E35/D35</f>
        <v>975</v>
      </c>
      <c r="H35" s="277">
        <f>+F35/D35</f>
        <v>72</v>
      </c>
      <c r="I35" s="278">
        <f>+E35/F35</f>
        <v>13.541666666666666</v>
      </c>
    </row>
    <row r="36" spans="2:9" x14ac:dyDescent="0.25">
      <c r="B36" s="746" t="s">
        <v>313</v>
      </c>
      <c r="C36" s="747"/>
      <c r="D36" s="197">
        <f>SUM(D10:D35)</f>
        <v>15</v>
      </c>
      <c r="E36" s="197">
        <f>SUM(E10:E35)</f>
        <v>11995</v>
      </c>
      <c r="F36" s="197">
        <f>SUM(F10:F35)</f>
        <v>925</v>
      </c>
      <c r="G36" s="582">
        <v>785</v>
      </c>
      <c r="H36" s="582">
        <v>61</v>
      </c>
      <c r="I36" s="280">
        <f>+E36/F36</f>
        <v>12.967567567567567</v>
      </c>
    </row>
    <row r="37" spans="2:9" x14ac:dyDescent="0.25">
      <c r="B37" s="748">
        <v>2015</v>
      </c>
      <c r="C37" s="749"/>
      <c r="D37" s="456">
        <v>16</v>
      </c>
      <c r="E37" s="456">
        <v>10952</v>
      </c>
      <c r="F37" s="841">
        <v>942</v>
      </c>
      <c r="G37" s="457">
        <v>663.7</v>
      </c>
      <c r="H37" s="583">
        <v>58</v>
      </c>
      <c r="I37" s="842">
        <v>11</v>
      </c>
    </row>
    <row r="38" spans="2:9" x14ac:dyDescent="0.25">
      <c r="B38" s="748">
        <v>2014</v>
      </c>
      <c r="C38" s="749"/>
      <c r="D38" s="456">
        <v>16</v>
      </c>
      <c r="E38" s="456">
        <v>10952</v>
      </c>
      <c r="F38" s="456">
        <v>1004</v>
      </c>
      <c r="G38" s="457">
        <v>663.7</v>
      </c>
      <c r="H38" s="583">
        <v>61.833333333333336</v>
      </c>
      <c r="I38" s="458">
        <v>10.247052325214062</v>
      </c>
    </row>
    <row r="39" spans="2:9" x14ac:dyDescent="0.25">
      <c r="B39" s="750">
        <v>2013</v>
      </c>
      <c r="C39" s="751"/>
      <c r="D39" s="456">
        <v>16</v>
      </c>
      <c r="E39" s="456">
        <v>10961</v>
      </c>
      <c r="F39" s="456">
        <v>995</v>
      </c>
      <c r="G39" s="456">
        <v>665</v>
      </c>
      <c r="H39" s="456">
        <v>61</v>
      </c>
      <c r="I39" s="459">
        <v>11</v>
      </c>
    </row>
    <row r="40" spans="2:9" ht="15.75" thickBot="1" x14ac:dyDescent="0.3">
      <c r="B40" s="752">
        <v>2012</v>
      </c>
      <c r="C40" s="753"/>
      <c r="D40" s="460">
        <v>16</v>
      </c>
      <c r="E40" s="460">
        <v>11603</v>
      </c>
      <c r="F40" s="460">
        <v>901</v>
      </c>
      <c r="G40" s="460">
        <v>725</v>
      </c>
      <c r="H40" s="460">
        <v>56</v>
      </c>
      <c r="I40" s="461">
        <v>13</v>
      </c>
    </row>
    <row r="41" spans="2:9" ht="15.75" thickTop="1" x14ac:dyDescent="0.25">
      <c r="B41" s="745" t="s">
        <v>320</v>
      </c>
      <c r="C41" s="745"/>
      <c r="D41" s="745"/>
      <c r="E41" s="745"/>
      <c r="F41" s="745"/>
      <c r="G41" s="93"/>
      <c r="H41" s="93"/>
      <c r="I41" s="93"/>
    </row>
  </sheetData>
  <mergeCells count="17">
    <mergeCell ref="B41:F41"/>
    <mergeCell ref="B36:C36"/>
    <mergeCell ref="B37:C37"/>
    <mergeCell ref="B38:C38"/>
    <mergeCell ref="B39:C39"/>
    <mergeCell ref="B40:C40"/>
    <mergeCell ref="B3:I3"/>
    <mergeCell ref="B4:I4"/>
    <mergeCell ref="B5:I5"/>
    <mergeCell ref="B7:B8"/>
    <mergeCell ref="C7:C8"/>
    <mergeCell ref="D7:D8"/>
    <mergeCell ref="E7:E8"/>
    <mergeCell ref="F7:F8"/>
    <mergeCell ref="G7:G8"/>
    <mergeCell ref="H7:H8"/>
    <mergeCell ref="I7:I8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I40"/>
  <sheetViews>
    <sheetView topLeftCell="G16" workbookViewId="0">
      <selection activeCell="M38" sqref="M38"/>
    </sheetView>
  </sheetViews>
  <sheetFormatPr defaultRowHeight="15" x14ac:dyDescent="0.25"/>
  <cols>
    <col min="1" max="1" width="5" customWidth="1"/>
    <col min="2" max="2" width="7" customWidth="1"/>
    <col min="3" max="3" width="19" customWidth="1"/>
    <col min="4" max="5" width="10.28515625" customWidth="1"/>
    <col min="6" max="6" width="10.5703125" customWidth="1"/>
    <col min="7" max="7" width="16.7109375" customWidth="1"/>
    <col min="8" max="8" width="14.5703125" customWidth="1"/>
    <col min="9" max="9" width="14.28515625" customWidth="1"/>
  </cols>
  <sheetData>
    <row r="2" spans="2:9" x14ac:dyDescent="0.25">
      <c r="B2" s="650" t="s">
        <v>339</v>
      </c>
      <c r="C2" s="650"/>
      <c r="D2" s="650"/>
      <c r="E2" s="650"/>
      <c r="F2" s="650"/>
      <c r="G2" s="650"/>
      <c r="H2" s="650"/>
      <c r="I2" s="650"/>
    </row>
    <row r="3" spans="2:9" x14ac:dyDescent="0.25">
      <c r="B3" s="651" t="s">
        <v>237</v>
      </c>
      <c r="C3" s="651"/>
      <c r="D3" s="651"/>
      <c r="E3" s="651"/>
      <c r="F3" s="651"/>
      <c r="G3" s="651"/>
      <c r="H3" s="651"/>
      <c r="I3" s="651"/>
    </row>
    <row r="4" spans="2:9" x14ac:dyDescent="0.25">
      <c r="B4" s="651" t="s">
        <v>293</v>
      </c>
      <c r="C4" s="651"/>
      <c r="D4" s="651"/>
      <c r="E4" s="651"/>
      <c r="F4" s="651"/>
      <c r="G4" s="651"/>
      <c r="H4" s="651"/>
      <c r="I4" s="651"/>
    </row>
    <row r="5" spans="2:9" ht="15.75" thickBot="1" x14ac:dyDescent="0.3">
      <c r="B5" s="93"/>
      <c r="C5" s="93"/>
      <c r="D5" s="93"/>
      <c r="E5" s="93"/>
      <c r="F5" s="93"/>
      <c r="G5" s="93"/>
      <c r="H5" s="93"/>
      <c r="I5" s="93"/>
    </row>
    <row r="6" spans="2:9" ht="16.5" thickTop="1" thickBot="1" x14ac:dyDescent="0.3">
      <c r="B6" s="737" t="s">
        <v>0</v>
      </c>
      <c r="C6" s="739" t="s">
        <v>84</v>
      </c>
      <c r="D6" s="739" t="s">
        <v>85</v>
      </c>
      <c r="E6" s="739" t="s">
        <v>86</v>
      </c>
      <c r="F6" s="739" t="s">
        <v>87</v>
      </c>
      <c r="G6" s="741" t="s">
        <v>88</v>
      </c>
      <c r="H6" s="741" t="s">
        <v>89</v>
      </c>
      <c r="I6" s="743" t="s">
        <v>57</v>
      </c>
    </row>
    <row r="7" spans="2:9" ht="15.75" thickBot="1" x14ac:dyDescent="0.3">
      <c r="B7" s="738"/>
      <c r="C7" s="740"/>
      <c r="D7" s="740"/>
      <c r="E7" s="740"/>
      <c r="F7" s="740"/>
      <c r="G7" s="742"/>
      <c r="H7" s="742"/>
      <c r="I7" s="744"/>
    </row>
    <row r="8" spans="2:9" ht="15.75" thickBot="1" x14ac:dyDescent="0.3">
      <c r="B8" s="146" t="s">
        <v>17</v>
      </c>
      <c r="C8" s="147" t="s">
        <v>18</v>
      </c>
      <c r="D8" s="147" t="s">
        <v>19</v>
      </c>
      <c r="E8" s="147" t="s">
        <v>20</v>
      </c>
      <c r="F8" s="147" t="s">
        <v>21</v>
      </c>
      <c r="G8" s="147" t="s">
        <v>22</v>
      </c>
      <c r="H8" s="147" t="s">
        <v>41</v>
      </c>
      <c r="I8" s="148" t="s">
        <v>161</v>
      </c>
    </row>
    <row r="9" spans="2:9" x14ac:dyDescent="0.25">
      <c r="B9" s="205">
        <v>1</v>
      </c>
      <c r="C9" s="101" t="s">
        <v>90</v>
      </c>
      <c r="D9" s="273">
        <v>0</v>
      </c>
      <c r="E9" s="273">
        <v>0</v>
      </c>
      <c r="F9" s="273">
        <v>0</v>
      </c>
      <c r="G9" s="273">
        <v>0</v>
      </c>
      <c r="H9" s="273">
        <v>0</v>
      </c>
      <c r="I9" s="274">
        <v>0</v>
      </c>
    </row>
    <row r="10" spans="2:9" x14ac:dyDescent="0.25">
      <c r="B10" s="511">
        <v>2</v>
      </c>
      <c r="C10" s="5" t="s">
        <v>91</v>
      </c>
      <c r="D10" s="275">
        <v>1</v>
      </c>
      <c r="E10" s="275">
        <v>58</v>
      </c>
      <c r="F10" s="275">
        <v>17</v>
      </c>
      <c r="G10" s="275">
        <f>E10/D10*100%</f>
        <v>58</v>
      </c>
      <c r="H10" s="275">
        <f>F10/D10*100%</f>
        <v>17</v>
      </c>
      <c r="I10" s="276">
        <f>E10/F10*100%</f>
        <v>3.4117647058823528</v>
      </c>
    </row>
    <row r="11" spans="2:9" x14ac:dyDescent="0.25">
      <c r="B11" s="511">
        <v>3</v>
      </c>
      <c r="C11" s="5" t="s">
        <v>92</v>
      </c>
      <c r="D11" s="275">
        <v>0</v>
      </c>
      <c r="E11" s="275">
        <v>0</v>
      </c>
      <c r="F11" s="275">
        <v>0</v>
      </c>
      <c r="G11" s="275">
        <v>0</v>
      </c>
      <c r="H11" s="275">
        <v>0</v>
      </c>
      <c r="I11" s="276">
        <v>0</v>
      </c>
    </row>
    <row r="12" spans="2:9" x14ac:dyDescent="0.25">
      <c r="B12" s="511">
        <v>4</v>
      </c>
      <c r="C12" s="5" t="s">
        <v>93</v>
      </c>
      <c r="D12" s="275">
        <v>2</v>
      </c>
      <c r="E12" s="275">
        <v>36</v>
      </c>
      <c r="F12" s="275">
        <v>27</v>
      </c>
      <c r="G12" s="275">
        <f>E12/D12*100%</f>
        <v>18</v>
      </c>
      <c r="H12" s="275">
        <f>F12/D12*100%</f>
        <v>13.5</v>
      </c>
      <c r="I12" s="276">
        <f>E12/F12*100%</f>
        <v>1.3333333333333333</v>
      </c>
    </row>
    <row r="13" spans="2:9" x14ac:dyDescent="0.25">
      <c r="B13" s="511">
        <v>5</v>
      </c>
      <c r="C13" s="5" t="s">
        <v>94</v>
      </c>
      <c r="D13" s="275">
        <v>0</v>
      </c>
      <c r="E13" s="275">
        <v>0</v>
      </c>
      <c r="F13" s="275">
        <v>0</v>
      </c>
      <c r="G13" s="275">
        <v>0</v>
      </c>
      <c r="H13" s="275">
        <v>0</v>
      </c>
      <c r="I13" s="276">
        <v>0</v>
      </c>
    </row>
    <row r="14" spans="2:9" x14ac:dyDescent="0.25">
      <c r="B14" s="511">
        <v>6</v>
      </c>
      <c r="C14" s="5" t="s">
        <v>95</v>
      </c>
      <c r="D14" s="275">
        <v>0</v>
      </c>
      <c r="E14" s="275">
        <v>0</v>
      </c>
      <c r="F14" s="275">
        <v>0</v>
      </c>
      <c r="G14" s="275">
        <v>0</v>
      </c>
      <c r="H14" s="275">
        <v>0</v>
      </c>
      <c r="I14" s="276">
        <v>0</v>
      </c>
    </row>
    <row r="15" spans="2:9" x14ac:dyDescent="0.25">
      <c r="B15" s="511">
        <v>7</v>
      </c>
      <c r="C15" s="5" t="s">
        <v>96</v>
      </c>
      <c r="D15" s="275">
        <v>0</v>
      </c>
      <c r="E15" s="275">
        <v>0</v>
      </c>
      <c r="F15" s="275">
        <v>0</v>
      </c>
      <c r="G15" s="275">
        <v>0</v>
      </c>
      <c r="H15" s="275">
        <v>0</v>
      </c>
      <c r="I15" s="276">
        <v>0</v>
      </c>
    </row>
    <row r="16" spans="2:9" x14ac:dyDescent="0.25">
      <c r="B16" s="511">
        <v>8</v>
      </c>
      <c r="C16" s="5" t="s">
        <v>97</v>
      </c>
      <c r="D16" s="275">
        <v>0</v>
      </c>
      <c r="E16" s="275">
        <v>0</v>
      </c>
      <c r="F16" s="275">
        <v>0</v>
      </c>
      <c r="G16" s="275">
        <v>0</v>
      </c>
      <c r="H16" s="275">
        <v>0</v>
      </c>
      <c r="I16" s="276">
        <v>0</v>
      </c>
    </row>
    <row r="17" spans="2:9" x14ac:dyDescent="0.25">
      <c r="B17" s="511">
        <v>9</v>
      </c>
      <c r="C17" s="5" t="s">
        <v>98</v>
      </c>
      <c r="D17" s="275">
        <v>0</v>
      </c>
      <c r="E17" s="275">
        <v>0</v>
      </c>
      <c r="F17" s="275">
        <v>0</v>
      </c>
      <c r="G17" s="275">
        <v>0</v>
      </c>
      <c r="H17" s="275">
        <v>0</v>
      </c>
      <c r="I17" s="276">
        <v>0</v>
      </c>
    </row>
    <row r="18" spans="2:9" x14ac:dyDescent="0.25">
      <c r="B18" s="511">
        <v>10</v>
      </c>
      <c r="C18" s="5" t="s">
        <v>99</v>
      </c>
      <c r="D18" s="275">
        <v>0</v>
      </c>
      <c r="E18" s="275">
        <v>0</v>
      </c>
      <c r="F18" s="275">
        <v>0</v>
      </c>
      <c r="G18" s="275">
        <v>0</v>
      </c>
      <c r="H18" s="275">
        <v>0</v>
      </c>
      <c r="I18" s="276">
        <v>0</v>
      </c>
    </row>
    <row r="19" spans="2:9" x14ac:dyDescent="0.25">
      <c r="B19" s="511">
        <v>11</v>
      </c>
      <c r="C19" s="5" t="s">
        <v>100</v>
      </c>
      <c r="D19" s="275">
        <v>0</v>
      </c>
      <c r="E19" s="275">
        <v>0</v>
      </c>
      <c r="F19" s="275">
        <v>0</v>
      </c>
      <c r="G19" s="275">
        <v>0</v>
      </c>
      <c r="H19" s="275">
        <v>0</v>
      </c>
      <c r="I19" s="276">
        <v>0</v>
      </c>
    </row>
    <row r="20" spans="2:9" x14ac:dyDescent="0.25">
      <c r="B20" s="511">
        <v>12</v>
      </c>
      <c r="C20" s="5" t="s">
        <v>101</v>
      </c>
      <c r="D20" s="275">
        <v>0</v>
      </c>
      <c r="E20" s="275">
        <v>0</v>
      </c>
      <c r="F20" s="275">
        <v>0</v>
      </c>
      <c r="G20" s="275">
        <v>0</v>
      </c>
      <c r="H20" s="275">
        <v>0</v>
      </c>
      <c r="I20" s="276">
        <v>0</v>
      </c>
    </row>
    <row r="21" spans="2:9" x14ac:dyDescent="0.25">
      <c r="B21" s="511">
        <v>13</v>
      </c>
      <c r="C21" s="5" t="s">
        <v>102</v>
      </c>
      <c r="D21" s="275">
        <v>0</v>
      </c>
      <c r="E21" s="275">
        <v>0</v>
      </c>
      <c r="F21" s="275">
        <v>0</v>
      </c>
      <c r="G21" s="275">
        <v>0</v>
      </c>
      <c r="H21" s="275">
        <v>0</v>
      </c>
      <c r="I21" s="276">
        <v>0</v>
      </c>
    </row>
    <row r="22" spans="2:9" x14ac:dyDescent="0.25">
      <c r="B22" s="511">
        <v>14</v>
      </c>
      <c r="C22" s="5" t="s">
        <v>103</v>
      </c>
      <c r="D22" s="275">
        <v>1</v>
      </c>
      <c r="E22" s="275">
        <v>160</v>
      </c>
      <c r="F22" s="275">
        <v>19</v>
      </c>
      <c r="G22" s="275">
        <f>E22/D22*100%</f>
        <v>160</v>
      </c>
      <c r="H22" s="275">
        <f>F22/D22*100%</f>
        <v>19</v>
      </c>
      <c r="I22" s="276">
        <f>E22/F22*100%</f>
        <v>8.4210526315789469</v>
      </c>
    </row>
    <row r="23" spans="2:9" x14ac:dyDescent="0.25">
      <c r="B23" s="511">
        <v>15</v>
      </c>
      <c r="C23" s="5" t="s">
        <v>104</v>
      </c>
      <c r="D23" s="275">
        <v>0</v>
      </c>
      <c r="E23" s="275">
        <v>0</v>
      </c>
      <c r="F23" s="275">
        <v>0</v>
      </c>
      <c r="G23" s="275">
        <v>0</v>
      </c>
      <c r="H23" s="275">
        <v>0</v>
      </c>
      <c r="I23" s="276">
        <v>0</v>
      </c>
    </row>
    <row r="24" spans="2:9" x14ac:dyDescent="0.25">
      <c r="B24" s="511">
        <v>16</v>
      </c>
      <c r="C24" s="5" t="s">
        <v>105</v>
      </c>
      <c r="D24" s="275">
        <v>1</v>
      </c>
      <c r="E24" s="275">
        <v>47</v>
      </c>
      <c r="F24" s="275">
        <v>14</v>
      </c>
      <c r="G24" s="275">
        <f>E24/D24*100%</f>
        <v>47</v>
      </c>
      <c r="H24" s="275">
        <f>F24/D24*100%</f>
        <v>14</v>
      </c>
      <c r="I24" s="276">
        <f>E24/F24*100%</f>
        <v>3.3571428571428572</v>
      </c>
    </row>
    <row r="25" spans="2:9" x14ac:dyDescent="0.25">
      <c r="B25" s="511">
        <v>17</v>
      </c>
      <c r="C25" s="5" t="s">
        <v>106</v>
      </c>
      <c r="D25" s="275">
        <v>0</v>
      </c>
      <c r="E25" s="275">
        <v>0</v>
      </c>
      <c r="F25" s="275">
        <v>0</v>
      </c>
      <c r="G25" s="275">
        <v>0</v>
      </c>
      <c r="H25" s="275">
        <v>0</v>
      </c>
      <c r="I25" s="276">
        <v>0</v>
      </c>
    </row>
    <row r="26" spans="2:9" x14ac:dyDescent="0.25">
      <c r="B26" s="511">
        <v>18</v>
      </c>
      <c r="C26" s="5" t="s">
        <v>107</v>
      </c>
      <c r="D26" s="275">
        <v>1</v>
      </c>
      <c r="E26" s="275">
        <v>70</v>
      </c>
      <c r="F26" s="275">
        <v>19</v>
      </c>
      <c r="G26" s="275">
        <f>E26/D26*100%</f>
        <v>70</v>
      </c>
      <c r="H26" s="275">
        <f>F26/D26*100%</f>
        <v>19</v>
      </c>
      <c r="I26" s="276">
        <f>E26/F26*100%</f>
        <v>3.6842105263157894</v>
      </c>
    </row>
    <row r="27" spans="2:9" x14ac:dyDescent="0.25">
      <c r="B27" s="511">
        <v>19</v>
      </c>
      <c r="C27" s="5" t="s">
        <v>108</v>
      </c>
      <c r="D27" s="275">
        <v>0</v>
      </c>
      <c r="E27" s="275">
        <v>0</v>
      </c>
      <c r="F27" s="275">
        <v>0</v>
      </c>
      <c r="G27" s="275">
        <v>0</v>
      </c>
      <c r="H27" s="275">
        <v>0</v>
      </c>
      <c r="I27" s="276">
        <v>0</v>
      </c>
    </row>
    <row r="28" spans="2:9" x14ac:dyDescent="0.25">
      <c r="B28" s="511">
        <v>20</v>
      </c>
      <c r="C28" s="5" t="s">
        <v>109</v>
      </c>
      <c r="D28" s="275">
        <v>0</v>
      </c>
      <c r="E28" s="275">
        <v>0</v>
      </c>
      <c r="F28" s="275">
        <v>0</v>
      </c>
      <c r="G28" s="275">
        <v>0</v>
      </c>
      <c r="H28" s="275">
        <v>0</v>
      </c>
      <c r="I28" s="276">
        <v>0</v>
      </c>
    </row>
    <row r="29" spans="2:9" x14ac:dyDescent="0.25">
      <c r="B29" s="511">
        <v>21</v>
      </c>
      <c r="C29" s="5" t="s">
        <v>110</v>
      </c>
      <c r="D29" s="275">
        <v>0</v>
      </c>
      <c r="E29" s="275">
        <v>0</v>
      </c>
      <c r="F29" s="275">
        <v>0</v>
      </c>
      <c r="G29" s="275">
        <v>0</v>
      </c>
      <c r="H29" s="275">
        <v>0</v>
      </c>
      <c r="I29" s="276">
        <v>0</v>
      </c>
    </row>
    <row r="30" spans="2:9" x14ac:dyDescent="0.25">
      <c r="B30" s="511">
        <v>22</v>
      </c>
      <c r="C30" s="5" t="s">
        <v>111</v>
      </c>
      <c r="D30" s="275">
        <v>0</v>
      </c>
      <c r="E30" s="275">
        <v>0</v>
      </c>
      <c r="F30" s="275">
        <v>0</v>
      </c>
      <c r="G30" s="275">
        <v>0</v>
      </c>
      <c r="H30" s="275">
        <v>0</v>
      </c>
      <c r="I30" s="276">
        <v>0</v>
      </c>
    </row>
    <row r="31" spans="2:9" x14ac:dyDescent="0.25">
      <c r="B31" s="511">
        <v>23</v>
      </c>
      <c r="C31" s="5" t="s">
        <v>112</v>
      </c>
      <c r="D31" s="275">
        <v>0</v>
      </c>
      <c r="E31" s="275">
        <v>0</v>
      </c>
      <c r="F31" s="275">
        <v>0</v>
      </c>
      <c r="G31" s="275">
        <v>0</v>
      </c>
      <c r="H31" s="275">
        <v>0</v>
      </c>
      <c r="I31" s="276">
        <v>0</v>
      </c>
    </row>
    <row r="32" spans="2:9" x14ac:dyDescent="0.25">
      <c r="B32" s="511">
        <v>24</v>
      </c>
      <c r="C32" s="5" t="s">
        <v>113</v>
      </c>
      <c r="D32" s="275">
        <v>1</v>
      </c>
      <c r="E32" s="275">
        <v>82</v>
      </c>
      <c r="F32" s="275">
        <v>13</v>
      </c>
      <c r="G32" s="275">
        <f>E32/D32*100%</f>
        <v>82</v>
      </c>
      <c r="H32" s="275">
        <f>F32/D32*100%</f>
        <v>13</v>
      </c>
      <c r="I32" s="276">
        <f>E32/F32*100%</f>
        <v>6.3076923076923075</v>
      </c>
    </row>
    <row r="33" spans="2:9" x14ac:dyDescent="0.25">
      <c r="B33" s="511">
        <v>25</v>
      </c>
      <c r="C33" s="5" t="s">
        <v>114</v>
      </c>
      <c r="D33" s="275">
        <v>1</v>
      </c>
      <c r="E33" s="275">
        <v>8</v>
      </c>
      <c r="F33" s="275">
        <v>9</v>
      </c>
      <c r="G33" s="275">
        <f>E33/D33*100%</f>
        <v>8</v>
      </c>
      <c r="H33" s="275">
        <f>F33/D33*100%</f>
        <v>9</v>
      </c>
      <c r="I33" s="276">
        <f>E33/F33*100%</f>
        <v>0.88888888888888884</v>
      </c>
    </row>
    <row r="34" spans="2:9" ht="15.75" thickBot="1" x14ac:dyDescent="0.3">
      <c r="B34" s="133">
        <v>26</v>
      </c>
      <c r="C34" s="134" t="s">
        <v>115</v>
      </c>
      <c r="D34" s="277">
        <v>4</v>
      </c>
      <c r="E34" s="277">
        <v>985</v>
      </c>
      <c r="F34" s="277">
        <v>103</v>
      </c>
      <c r="G34" s="277">
        <f>E34/D34*100%</f>
        <v>246.25</v>
      </c>
      <c r="H34" s="277">
        <f>F34/D34*100%</f>
        <v>25.75</v>
      </c>
      <c r="I34" s="278">
        <f>E34/F34*100%</f>
        <v>9.5631067961165055</v>
      </c>
    </row>
    <row r="35" spans="2:9" x14ac:dyDescent="0.25">
      <c r="B35" s="746" t="s">
        <v>313</v>
      </c>
      <c r="C35" s="747"/>
      <c r="D35" s="279">
        <f>SUM(D9:D34)</f>
        <v>12</v>
      </c>
      <c r="E35" s="279">
        <f>SUM(E9:E34)</f>
        <v>1446</v>
      </c>
      <c r="F35" s="279">
        <f>SUM(F9:F34)</f>
        <v>221</v>
      </c>
      <c r="G35" s="582">
        <f>AVERAGE(G10,G12,G22,G24,G26,G32:G34)</f>
        <v>86.15625</v>
      </c>
      <c r="H35" s="582">
        <f>AVERAGE(H10,H12,H22,H24,H26,H32:H34)</f>
        <v>16.28125</v>
      </c>
      <c r="I35" s="584">
        <f>AVERAGE(I10,I12,I22,I24,I26,I32:I34)</f>
        <v>4.6208990058688721</v>
      </c>
    </row>
    <row r="36" spans="2:9" x14ac:dyDescent="0.25">
      <c r="B36" s="754">
        <v>2015</v>
      </c>
      <c r="C36" s="755"/>
      <c r="D36" s="462">
        <v>12</v>
      </c>
      <c r="E36" s="462">
        <v>1327</v>
      </c>
      <c r="F36" s="462">
        <v>218</v>
      </c>
      <c r="G36" s="463">
        <v>83.8125</v>
      </c>
      <c r="H36" s="463">
        <v>16.5625</v>
      </c>
      <c r="I36" s="464">
        <v>4.583249870461005</v>
      </c>
    </row>
    <row r="37" spans="2:9" x14ac:dyDescent="0.25">
      <c r="B37" s="748">
        <v>2014</v>
      </c>
      <c r="C37" s="749"/>
      <c r="D37" s="456">
        <v>13</v>
      </c>
      <c r="E37" s="456">
        <v>1286</v>
      </c>
      <c r="F37" s="456">
        <v>254</v>
      </c>
      <c r="G37" s="457">
        <v>78.375</v>
      </c>
      <c r="H37" s="457">
        <v>18.25</v>
      </c>
      <c r="I37" s="458">
        <v>3.8899102331846898</v>
      </c>
    </row>
    <row r="38" spans="2:9" x14ac:dyDescent="0.25">
      <c r="B38" s="756">
        <v>2013</v>
      </c>
      <c r="C38" s="757"/>
      <c r="D38" s="456">
        <v>13</v>
      </c>
      <c r="E38" s="456">
        <v>1254</v>
      </c>
      <c r="F38" s="456">
        <v>254</v>
      </c>
      <c r="G38" s="456">
        <v>78</v>
      </c>
      <c r="H38" s="456">
        <v>18</v>
      </c>
      <c r="I38" s="459">
        <v>4</v>
      </c>
    </row>
    <row r="39" spans="2:9" ht="15.75" thickBot="1" x14ac:dyDescent="0.3">
      <c r="B39" s="758">
        <v>2012</v>
      </c>
      <c r="C39" s="759"/>
      <c r="D39" s="460">
        <v>12</v>
      </c>
      <c r="E39" s="460">
        <v>1224</v>
      </c>
      <c r="F39" s="460">
        <v>240</v>
      </c>
      <c r="G39" s="460">
        <v>102</v>
      </c>
      <c r="H39" s="460">
        <v>20</v>
      </c>
      <c r="I39" s="461">
        <v>5</v>
      </c>
    </row>
    <row r="40" spans="2:9" ht="15.75" thickTop="1" x14ac:dyDescent="0.25">
      <c r="B40" s="745" t="s">
        <v>320</v>
      </c>
      <c r="C40" s="745"/>
      <c r="D40" s="745"/>
      <c r="E40" s="745"/>
      <c r="F40" s="745"/>
      <c r="G40" s="93"/>
      <c r="H40" s="93"/>
      <c r="I40" s="93"/>
    </row>
  </sheetData>
  <mergeCells count="17">
    <mergeCell ref="B36:C36"/>
    <mergeCell ref="B37:C37"/>
    <mergeCell ref="B38:C38"/>
    <mergeCell ref="B39:C39"/>
    <mergeCell ref="B40:F40"/>
    <mergeCell ref="B35:C35"/>
    <mergeCell ref="B2:I2"/>
    <mergeCell ref="B3:I3"/>
    <mergeCell ref="B4:I4"/>
    <mergeCell ref="B6:B7"/>
    <mergeCell ref="C6:C7"/>
    <mergeCell ref="D6:D7"/>
    <mergeCell ref="E6:E7"/>
    <mergeCell ref="F6:F7"/>
    <mergeCell ref="G6:G7"/>
    <mergeCell ref="H6:H7"/>
    <mergeCell ref="I6:I7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M42"/>
  <sheetViews>
    <sheetView topLeftCell="A13" workbookViewId="0">
      <selection activeCell="J44" sqref="J44"/>
    </sheetView>
  </sheetViews>
  <sheetFormatPr defaultRowHeight="15" x14ac:dyDescent="0.25"/>
  <cols>
    <col min="1" max="1" width="3" customWidth="1"/>
    <col min="2" max="2" width="7.28515625" customWidth="1"/>
    <col min="3" max="3" width="7.5703125" customWidth="1"/>
    <col min="4" max="4" width="15.140625" customWidth="1"/>
    <col min="5" max="5" width="9.5703125" customWidth="1"/>
    <col min="6" max="6" width="10.42578125" customWidth="1"/>
    <col min="7" max="7" width="9.140625" customWidth="1"/>
    <col min="8" max="8" width="13.42578125" customWidth="1"/>
    <col min="9" max="9" width="14.5703125" customWidth="1"/>
    <col min="10" max="10" width="14.7109375" customWidth="1"/>
    <col min="11" max="11" width="8.28515625" customWidth="1"/>
    <col min="12" max="12" width="7.42578125" customWidth="1"/>
  </cols>
  <sheetData>
    <row r="1" spans="3:10" x14ac:dyDescent="0.25">
      <c r="C1" s="769" t="s">
        <v>340</v>
      </c>
      <c r="D1" s="769"/>
      <c r="E1" s="769"/>
      <c r="F1" s="769"/>
      <c r="G1" s="769"/>
      <c r="H1" s="769"/>
      <c r="I1" s="769"/>
      <c r="J1" s="769"/>
    </row>
    <row r="2" spans="3:10" x14ac:dyDescent="0.25">
      <c r="C2" s="687" t="s">
        <v>256</v>
      </c>
      <c r="D2" s="687"/>
      <c r="E2" s="687"/>
      <c r="F2" s="687"/>
      <c r="G2" s="687"/>
      <c r="H2" s="687"/>
      <c r="I2" s="687"/>
      <c r="J2" s="687"/>
    </row>
    <row r="3" spans="3:10" x14ac:dyDescent="0.25">
      <c r="C3" s="651" t="s">
        <v>293</v>
      </c>
      <c r="D3" s="651"/>
      <c r="E3" s="651"/>
      <c r="F3" s="651"/>
      <c r="G3" s="651"/>
      <c r="H3" s="651"/>
      <c r="I3" s="651"/>
      <c r="J3" s="651"/>
    </row>
    <row r="4" spans="3:10" ht="15.75" thickBot="1" x14ac:dyDescent="0.3">
      <c r="C4" s="162"/>
      <c r="D4" s="93"/>
      <c r="E4" s="93"/>
      <c r="F4" s="93"/>
      <c r="G4" s="93"/>
      <c r="H4" s="93"/>
      <c r="I4" s="93"/>
      <c r="J4" s="93"/>
    </row>
    <row r="5" spans="3:10" ht="15.75" thickTop="1" x14ac:dyDescent="0.25">
      <c r="C5" s="770" t="s">
        <v>0</v>
      </c>
      <c r="D5" s="772" t="s">
        <v>84</v>
      </c>
      <c r="E5" s="772" t="s">
        <v>85</v>
      </c>
      <c r="F5" s="772" t="s">
        <v>86</v>
      </c>
      <c r="G5" s="772" t="s">
        <v>87</v>
      </c>
      <c r="H5" s="774" t="s">
        <v>88</v>
      </c>
      <c r="I5" s="774" t="s">
        <v>89</v>
      </c>
      <c r="J5" s="776" t="s">
        <v>57</v>
      </c>
    </row>
    <row r="6" spans="3:10" x14ac:dyDescent="0.25">
      <c r="C6" s="771"/>
      <c r="D6" s="773"/>
      <c r="E6" s="773"/>
      <c r="F6" s="773"/>
      <c r="G6" s="773"/>
      <c r="H6" s="775"/>
      <c r="I6" s="775"/>
      <c r="J6" s="777"/>
    </row>
    <row r="7" spans="3:10" ht="7.5" customHeight="1" x14ac:dyDescent="0.25">
      <c r="C7" s="771"/>
      <c r="D7" s="773"/>
      <c r="E7" s="773"/>
      <c r="F7" s="773"/>
      <c r="G7" s="773"/>
      <c r="H7" s="775"/>
      <c r="I7" s="775"/>
      <c r="J7" s="777"/>
    </row>
    <row r="8" spans="3:10" x14ac:dyDescent="0.25">
      <c r="C8" s="149"/>
      <c r="D8" s="150" t="s">
        <v>257</v>
      </c>
      <c r="E8" s="151">
        <f t="shared" ref="E8:J8" si="0">D8-1</f>
        <v>-2</v>
      </c>
      <c r="F8" s="151">
        <f t="shared" si="0"/>
        <v>-3</v>
      </c>
      <c r="G8" s="151">
        <f t="shared" si="0"/>
        <v>-4</v>
      </c>
      <c r="H8" s="151">
        <f t="shared" si="0"/>
        <v>-5</v>
      </c>
      <c r="I8" s="151">
        <f t="shared" si="0"/>
        <v>-6</v>
      </c>
      <c r="J8" s="152">
        <f t="shared" si="0"/>
        <v>-7</v>
      </c>
    </row>
    <row r="9" spans="3:10" x14ac:dyDescent="0.25">
      <c r="C9" s="153">
        <v>1</v>
      </c>
      <c r="D9" s="281" t="s">
        <v>90</v>
      </c>
      <c r="E9" s="284">
        <v>1</v>
      </c>
      <c r="F9" s="284">
        <v>231</v>
      </c>
      <c r="G9" s="284">
        <v>24</v>
      </c>
      <c r="H9" s="285">
        <f>F9/E9*100%</f>
        <v>231</v>
      </c>
      <c r="I9" s="285">
        <f>G9/E9*100%</f>
        <v>24</v>
      </c>
      <c r="J9" s="286">
        <f>F9/G9*100%</f>
        <v>9.625</v>
      </c>
    </row>
    <row r="10" spans="3:10" x14ac:dyDescent="0.25">
      <c r="C10" s="154">
        <v>2</v>
      </c>
      <c r="D10" s="282" t="s">
        <v>91</v>
      </c>
      <c r="E10" s="184">
        <v>0</v>
      </c>
      <c r="F10" s="184">
        <v>0</v>
      </c>
      <c r="G10" s="184">
        <v>0</v>
      </c>
      <c r="H10" s="121">
        <v>0</v>
      </c>
      <c r="I10" s="121">
        <v>0</v>
      </c>
      <c r="J10" s="122">
        <v>0</v>
      </c>
    </row>
    <row r="11" spans="3:10" x14ac:dyDescent="0.25">
      <c r="C11" s="154">
        <v>3</v>
      </c>
      <c r="D11" s="282" t="s">
        <v>92</v>
      </c>
      <c r="E11" s="184">
        <v>0</v>
      </c>
      <c r="F11" s="184">
        <v>0</v>
      </c>
      <c r="G11" s="184">
        <v>0</v>
      </c>
      <c r="H11" s="121">
        <v>0</v>
      </c>
      <c r="I11" s="121">
        <v>0</v>
      </c>
      <c r="J11" s="122">
        <v>0</v>
      </c>
    </row>
    <row r="12" spans="3:10" x14ac:dyDescent="0.25">
      <c r="C12" s="154">
        <v>4</v>
      </c>
      <c r="D12" s="282" t="s">
        <v>93</v>
      </c>
      <c r="E12" s="184">
        <v>0</v>
      </c>
      <c r="F12" s="184">
        <v>0</v>
      </c>
      <c r="G12" s="184">
        <v>0</v>
      </c>
      <c r="H12" s="121">
        <v>0</v>
      </c>
      <c r="I12" s="121">
        <v>0</v>
      </c>
      <c r="J12" s="122">
        <v>0</v>
      </c>
    </row>
    <row r="13" spans="3:10" x14ac:dyDescent="0.25">
      <c r="C13" s="154">
        <v>5</v>
      </c>
      <c r="D13" s="282" t="s">
        <v>94</v>
      </c>
      <c r="E13" s="184">
        <v>0</v>
      </c>
      <c r="F13" s="184">
        <v>0</v>
      </c>
      <c r="G13" s="184">
        <v>0</v>
      </c>
      <c r="H13" s="121">
        <v>0</v>
      </c>
      <c r="I13" s="121">
        <v>0</v>
      </c>
      <c r="J13" s="122">
        <v>0</v>
      </c>
    </row>
    <row r="14" spans="3:10" x14ac:dyDescent="0.25">
      <c r="C14" s="154">
        <v>6</v>
      </c>
      <c r="D14" s="282" t="s">
        <v>95</v>
      </c>
      <c r="E14" s="184">
        <v>0</v>
      </c>
      <c r="F14" s="184">
        <v>0</v>
      </c>
      <c r="G14" s="184">
        <v>0</v>
      </c>
      <c r="H14" s="121">
        <v>0</v>
      </c>
      <c r="I14" s="121">
        <v>0</v>
      </c>
      <c r="J14" s="122">
        <v>0</v>
      </c>
    </row>
    <row r="15" spans="3:10" x14ac:dyDescent="0.25">
      <c r="C15" s="154">
        <v>7</v>
      </c>
      <c r="D15" s="282" t="s">
        <v>96</v>
      </c>
      <c r="E15" s="184">
        <v>0</v>
      </c>
      <c r="F15" s="184">
        <v>0</v>
      </c>
      <c r="G15" s="184">
        <v>0</v>
      </c>
      <c r="H15" s="121">
        <v>0</v>
      </c>
      <c r="I15" s="121">
        <v>0</v>
      </c>
      <c r="J15" s="122">
        <v>0</v>
      </c>
    </row>
    <row r="16" spans="3:10" x14ac:dyDescent="0.25">
      <c r="C16" s="154">
        <v>8</v>
      </c>
      <c r="D16" s="282" t="s">
        <v>97</v>
      </c>
      <c r="E16" s="184">
        <v>0</v>
      </c>
      <c r="F16" s="184">
        <v>0</v>
      </c>
      <c r="G16" s="184">
        <v>0</v>
      </c>
      <c r="H16" s="121">
        <v>0</v>
      </c>
      <c r="I16" s="121">
        <v>0</v>
      </c>
      <c r="J16" s="122">
        <v>0</v>
      </c>
    </row>
    <row r="17" spans="3:10" x14ac:dyDescent="0.25">
      <c r="C17" s="154">
        <v>9</v>
      </c>
      <c r="D17" s="282" t="s">
        <v>98</v>
      </c>
      <c r="E17" s="184">
        <v>0</v>
      </c>
      <c r="F17" s="184">
        <v>0</v>
      </c>
      <c r="G17" s="184">
        <v>0</v>
      </c>
      <c r="H17" s="121">
        <v>0</v>
      </c>
      <c r="I17" s="121">
        <v>0</v>
      </c>
      <c r="J17" s="122">
        <v>0</v>
      </c>
    </row>
    <row r="18" spans="3:10" x14ac:dyDescent="0.25">
      <c r="C18" s="154">
        <v>10</v>
      </c>
      <c r="D18" s="282" t="s">
        <v>99</v>
      </c>
      <c r="E18" s="184">
        <v>0</v>
      </c>
      <c r="F18" s="184">
        <v>0</v>
      </c>
      <c r="G18" s="184">
        <v>0</v>
      </c>
      <c r="H18" s="121">
        <v>0</v>
      </c>
      <c r="I18" s="121">
        <v>0</v>
      </c>
      <c r="J18" s="122">
        <v>0</v>
      </c>
    </row>
    <row r="19" spans="3:10" x14ac:dyDescent="0.25">
      <c r="C19" s="154">
        <v>11</v>
      </c>
      <c r="D19" s="282" t="s">
        <v>100</v>
      </c>
      <c r="E19" s="184">
        <v>0</v>
      </c>
      <c r="F19" s="184">
        <v>0</v>
      </c>
      <c r="G19" s="184">
        <v>0</v>
      </c>
      <c r="H19" s="121">
        <v>0</v>
      </c>
      <c r="I19" s="121">
        <v>0</v>
      </c>
      <c r="J19" s="122">
        <v>0</v>
      </c>
    </row>
    <row r="20" spans="3:10" x14ac:dyDescent="0.25">
      <c r="C20" s="154">
        <v>12</v>
      </c>
      <c r="D20" s="282" t="s">
        <v>101</v>
      </c>
      <c r="E20" s="184">
        <v>0</v>
      </c>
      <c r="F20" s="184">
        <v>0</v>
      </c>
      <c r="G20" s="184">
        <v>0</v>
      </c>
      <c r="H20" s="121">
        <v>0</v>
      </c>
      <c r="I20" s="121">
        <v>0</v>
      </c>
      <c r="J20" s="122">
        <v>0</v>
      </c>
    </row>
    <row r="21" spans="3:10" x14ac:dyDescent="0.25">
      <c r="C21" s="154">
        <v>13</v>
      </c>
      <c r="D21" s="282" t="s">
        <v>102</v>
      </c>
      <c r="E21" s="184">
        <v>0</v>
      </c>
      <c r="F21" s="184">
        <v>0</v>
      </c>
      <c r="G21" s="184">
        <v>0</v>
      </c>
      <c r="H21" s="121">
        <v>0</v>
      </c>
      <c r="I21" s="121">
        <v>0</v>
      </c>
      <c r="J21" s="122">
        <v>0</v>
      </c>
    </row>
    <row r="22" spans="3:10" x14ac:dyDescent="0.25">
      <c r="C22" s="154">
        <v>14</v>
      </c>
      <c r="D22" s="282" t="s">
        <v>103</v>
      </c>
      <c r="E22" s="184">
        <v>0</v>
      </c>
      <c r="F22" s="184">
        <v>0</v>
      </c>
      <c r="G22" s="184">
        <v>0</v>
      </c>
      <c r="H22" s="121">
        <v>0</v>
      </c>
      <c r="I22" s="121">
        <v>0</v>
      </c>
      <c r="J22" s="122">
        <v>0</v>
      </c>
    </row>
    <row r="23" spans="3:10" x14ac:dyDescent="0.25">
      <c r="C23" s="154">
        <v>15</v>
      </c>
      <c r="D23" s="282" t="s">
        <v>104</v>
      </c>
      <c r="E23" s="184">
        <v>0</v>
      </c>
      <c r="F23" s="184">
        <v>0</v>
      </c>
      <c r="G23" s="184">
        <v>0</v>
      </c>
      <c r="H23" s="121">
        <v>0</v>
      </c>
      <c r="I23" s="121">
        <v>0</v>
      </c>
      <c r="J23" s="122">
        <v>0</v>
      </c>
    </row>
    <row r="24" spans="3:10" x14ac:dyDescent="0.25">
      <c r="C24" s="154">
        <v>16</v>
      </c>
      <c r="D24" s="282" t="s">
        <v>105</v>
      </c>
      <c r="E24" s="184">
        <v>0</v>
      </c>
      <c r="F24" s="184">
        <v>0</v>
      </c>
      <c r="G24" s="184">
        <v>0</v>
      </c>
      <c r="H24" s="121">
        <v>0</v>
      </c>
      <c r="I24" s="121">
        <v>0</v>
      </c>
      <c r="J24" s="122">
        <v>0</v>
      </c>
    </row>
    <row r="25" spans="3:10" x14ac:dyDescent="0.25">
      <c r="C25" s="154">
        <v>17</v>
      </c>
      <c r="D25" s="282" t="s">
        <v>106</v>
      </c>
      <c r="E25" s="184">
        <v>0</v>
      </c>
      <c r="F25" s="184">
        <v>0</v>
      </c>
      <c r="G25" s="184">
        <v>0</v>
      </c>
      <c r="H25" s="121">
        <v>0</v>
      </c>
      <c r="I25" s="121">
        <v>0</v>
      </c>
      <c r="J25" s="122">
        <v>0</v>
      </c>
    </row>
    <row r="26" spans="3:10" x14ac:dyDescent="0.25">
      <c r="C26" s="154">
        <v>18</v>
      </c>
      <c r="D26" s="282" t="s">
        <v>107</v>
      </c>
      <c r="E26" s="184">
        <v>0</v>
      </c>
      <c r="F26" s="184">
        <v>0</v>
      </c>
      <c r="G26" s="184">
        <v>0</v>
      </c>
      <c r="H26" s="121">
        <v>0</v>
      </c>
      <c r="I26" s="121">
        <v>0</v>
      </c>
      <c r="J26" s="122">
        <v>0</v>
      </c>
    </row>
    <row r="27" spans="3:10" x14ac:dyDescent="0.25">
      <c r="C27" s="154">
        <v>19</v>
      </c>
      <c r="D27" s="282" t="s">
        <v>108</v>
      </c>
      <c r="E27" s="184">
        <v>0</v>
      </c>
      <c r="F27" s="184">
        <v>0</v>
      </c>
      <c r="G27" s="184">
        <v>0</v>
      </c>
      <c r="H27" s="121">
        <v>0</v>
      </c>
      <c r="I27" s="121">
        <v>0</v>
      </c>
      <c r="J27" s="122">
        <v>0</v>
      </c>
    </row>
    <row r="28" spans="3:10" x14ac:dyDescent="0.25">
      <c r="C28" s="154">
        <v>20</v>
      </c>
      <c r="D28" s="282" t="s">
        <v>109</v>
      </c>
      <c r="E28" s="184">
        <v>0</v>
      </c>
      <c r="F28" s="184">
        <v>0</v>
      </c>
      <c r="G28" s="184">
        <v>0</v>
      </c>
      <c r="H28" s="121">
        <v>0</v>
      </c>
      <c r="I28" s="121">
        <v>0</v>
      </c>
      <c r="J28" s="122">
        <v>0</v>
      </c>
    </row>
    <row r="29" spans="3:10" x14ac:dyDescent="0.25">
      <c r="C29" s="154">
        <v>21</v>
      </c>
      <c r="D29" s="282" t="s">
        <v>110</v>
      </c>
      <c r="E29" s="184">
        <v>0</v>
      </c>
      <c r="F29" s="184">
        <v>0</v>
      </c>
      <c r="G29" s="184">
        <v>0</v>
      </c>
      <c r="H29" s="121">
        <v>0</v>
      </c>
      <c r="I29" s="121">
        <v>0</v>
      </c>
      <c r="J29" s="122">
        <v>0</v>
      </c>
    </row>
    <row r="30" spans="3:10" x14ac:dyDescent="0.25">
      <c r="C30" s="154">
        <v>22</v>
      </c>
      <c r="D30" s="282" t="s">
        <v>111</v>
      </c>
      <c r="E30" s="184">
        <v>0</v>
      </c>
      <c r="F30" s="184">
        <v>0</v>
      </c>
      <c r="G30" s="184">
        <v>0</v>
      </c>
      <c r="H30" s="121">
        <v>0</v>
      </c>
      <c r="I30" s="121">
        <v>0</v>
      </c>
      <c r="J30" s="122">
        <v>0</v>
      </c>
    </row>
    <row r="31" spans="3:10" x14ac:dyDescent="0.25">
      <c r="C31" s="154">
        <v>23</v>
      </c>
      <c r="D31" s="282" t="s">
        <v>112</v>
      </c>
      <c r="E31" s="184">
        <v>0</v>
      </c>
      <c r="F31" s="184">
        <v>0</v>
      </c>
      <c r="G31" s="184">
        <v>0</v>
      </c>
      <c r="H31" s="121">
        <v>0</v>
      </c>
      <c r="I31" s="121">
        <v>0</v>
      </c>
      <c r="J31" s="122">
        <v>0</v>
      </c>
    </row>
    <row r="32" spans="3:10" x14ac:dyDescent="0.25">
      <c r="C32" s="154">
        <v>24</v>
      </c>
      <c r="D32" s="282" t="s">
        <v>113</v>
      </c>
      <c r="E32" s="184">
        <v>0</v>
      </c>
      <c r="F32" s="184">
        <v>0</v>
      </c>
      <c r="G32" s="184">
        <v>0</v>
      </c>
      <c r="H32" s="121">
        <v>0</v>
      </c>
      <c r="I32" s="121">
        <v>0</v>
      </c>
      <c r="J32" s="122">
        <v>0</v>
      </c>
    </row>
    <row r="33" spans="2:13" x14ac:dyDescent="0.25">
      <c r="C33" s="154">
        <v>25</v>
      </c>
      <c r="D33" s="282" t="s">
        <v>114</v>
      </c>
      <c r="E33" s="184">
        <v>0</v>
      </c>
      <c r="F33" s="184">
        <v>0</v>
      </c>
      <c r="G33" s="184">
        <v>0</v>
      </c>
      <c r="H33" s="121">
        <v>0</v>
      </c>
      <c r="I33" s="121">
        <v>0</v>
      </c>
      <c r="J33" s="122">
        <v>0</v>
      </c>
    </row>
    <row r="34" spans="2:13" ht="15.75" thickBot="1" x14ac:dyDescent="0.3">
      <c r="C34" s="156">
        <v>26</v>
      </c>
      <c r="D34" s="283" t="s">
        <v>115</v>
      </c>
      <c r="E34" s="187">
        <v>2</v>
      </c>
      <c r="F34" s="187">
        <v>1262</v>
      </c>
      <c r="G34" s="187">
        <v>110</v>
      </c>
      <c r="H34" s="228">
        <f>F34/E34*100%</f>
        <v>631</v>
      </c>
      <c r="I34" s="228">
        <f>G34/E34*100%</f>
        <v>55</v>
      </c>
      <c r="J34" s="229">
        <f>F34/G34*100%</f>
        <v>11.472727272727273</v>
      </c>
    </row>
    <row r="35" spans="2:13" x14ac:dyDescent="0.25">
      <c r="C35" s="761" t="s">
        <v>314</v>
      </c>
      <c r="D35" s="762"/>
      <c r="E35" s="196">
        <f>SUM(E9:E34)</f>
        <v>3</v>
      </c>
      <c r="F35" s="196">
        <f>SUM(F9:F34)</f>
        <v>1493</v>
      </c>
      <c r="G35" s="196">
        <f>SUM(G9:G34)</f>
        <v>134</v>
      </c>
      <c r="H35" s="256">
        <f>F35/E35*100%</f>
        <v>497.66666666666669</v>
      </c>
      <c r="I35" s="256">
        <f>G35/E35*100%</f>
        <v>44.666666666666664</v>
      </c>
      <c r="J35" s="257">
        <f>F35/G35*100%</f>
        <v>11.14179104477612</v>
      </c>
    </row>
    <row r="36" spans="2:13" x14ac:dyDescent="0.25">
      <c r="C36" s="763">
        <v>2015</v>
      </c>
      <c r="D36" s="764"/>
      <c r="E36" s="426">
        <v>3</v>
      </c>
      <c r="F36" s="426">
        <v>1398</v>
      </c>
      <c r="G36" s="426">
        <v>133</v>
      </c>
      <c r="H36" s="449">
        <v>466</v>
      </c>
      <c r="I36" s="449">
        <v>44.333333333333336</v>
      </c>
      <c r="J36" s="465">
        <v>10.511278195488721</v>
      </c>
    </row>
    <row r="37" spans="2:13" x14ac:dyDescent="0.25">
      <c r="C37" s="681">
        <v>2014</v>
      </c>
      <c r="D37" s="682"/>
      <c r="E37" s="466">
        <v>3</v>
      </c>
      <c r="F37" s="466">
        <v>1183</v>
      </c>
      <c r="G37" s="466">
        <v>135</v>
      </c>
      <c r="H37" s="427">
        <f>F37/E37*100%</f>
        <v>394.33333333333331</v>
      </c>
      <c r="I37" s="427">
        <f>G37/E37*100%</f>
        <v>45</v>
      </c>
      <c r="J37" s="428">
        <f>F37/G37*100%</f>
        <v>8.7629629629629626</v>
      </c>
    </row>
    <row r="38" spans="2:13" x14ac:dyDescent="0.25">
      <c r="C38" s="765">
        <v>2013</v>
      </c>
      <c r="D38" s="766"/>
      <c r="E38" s="445">
        <v>3</v>
      </c>
      <c r="F38" s="445">
        <v>1398</v>
      </c>
      <c r="G38" s="445">
        <v>133</v>
      </c>
      <c r="H38" s="445">
        <v>397</v>
      </c>
      <c r="I38" s="435">
        <v>39.25</v>
      </c>
      <c r="J38" s="436">
        <v>9.4996177370030583</v>
      </c>
    </row>
    <row r="39" spans="2:13" ht="15.75" thickBot="1" x14ac:dyDescent="0.3">
      <c r="C39" s="767">
        <v>2012</v>
      </c>
      <c r="D39" s="768"/>
      <c r="E39" s="447">
        <v>3</v>
      </c>
      <c r="F39" s="447">
        <v>1000</v>
      </c>
      <c r="G39" s="447">
        <v>135</v>
      </c>
      <c r="H39" s="447">
        <v>333</v>
      </c>
      <c r="I39" s="447">
        <v>45</v>
      </c>
      <c r="J39" s="448">
        <v>7</v>
      </c>
    </row>
    <row r="40" spans="2:13" ht="15.75" thickTop="1" x14ac:dyDescent="0.25">
      <c r="C40" s="760" t="s">
        <v>320</v>
      </c>
      <c r="D40" s="760"/>
      <c r="E40" s="760"/>
      <c r="F40" s="760"/>
      <c r="G40" s="760"/>
      <c r="H40" s="158"/>
      <c r="I40" s="158"/>
      <c r="J40" s="158"/>
    </row>
    <row r="42" spans="2:13" x14ac:dyDescent="0.25"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</row>
  </sheetData>
  <mergeCells count="17">
    <mergeCell ref="C1:J1"/>
    <mergeCell ref="C2:J2"/>
    <mergeCell ref="C3:J3"/>
    <mergeCell ref="C5:C7"/>
    <mergeCell ref="D5:D7"/>
    <mergeCell ref="E5:E7"/>
    <mergeCell ref="F5:F7"/>
    <mergeCell ref="G5:G7"/>
    <mergeCell ref="H5:H7"/>
    <mergeCell ref="I5:I7"/>
    <mergeCell ref="J5:J7"/>
    <mergeCell ref="C40:G40"/>
    <mergeCell ref="C35:D35"/>
    <mergeCell ref="C36:D36"/>
    <mergeCell ref="C37:D37"/>
    <mergeCell ref="C38:D38"/>
    <mergeCell ref="C39:D39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1"/>
  <sheetViews>
    <sheetView topLeftCell="A19" workbookViewId="0">
      <selection activeCell="K11" sqref="K11"/>
    </sheetView>
  </sheetViews>
  <sheetFormatPr defaultRowHeight="15" x14ac:dyDescent="0.25"/>
  <cols>
    <col min="1" max="1" width="8" customWidth="1"/>
    <col min="2" max="2" width="5.7109375" customWidth="1"/>
    <col min="3" max="3" width="14.7109375" customWidth="1"/>
    <col min="4" max="4" width="9.5703125" customWidth="1"/>
    <col min="5" max="5" width="9.42578125" customWidth="1"/>
    <col min="7" max="7" width="14.7109375" customWidth="1"/>
    <col min="8" max="8" width="13.7109375" customWidth="1"/>
    <col min="9" max="9" width="15.28515625" customWidth="1"/>
  </cols>
  <sheetData>
    <row r="2" spans="2:9" x14ac:dyDescent="0.25">
      <c r="B2" s="769" t="s">
        <v>341</v>
      </c>
      <c r="C2" s="769"/>
      <c r="D2" s="769"/>
      <c r="E2" s="769"/>
      <c r="F2" s="769"/>
      <c r="G2" s="769"/>
      <c r="H2" s="769"/>
      <c r="I2" s="769"/>
    </row>
    <row r="3" spans="2:9" x14ac:dyDescent="0.25">
      <c r="B3" s="687" t="s">
        <v>258</v>
      </c>
      <c r="C3" s="687"/>
      <c r="D3" s="687"/>
      <c r="E3" s="687"/>
      <c r="F3" s="687"/>
      <c r="G3" s="687"/>
      <c r="H3" s="687"/>
      <c r="I3" s="687"/>
    </row>
    <row r="4" spans="2:9" x14ac:dyDescent="0.25">
      <c r="B4" s="651" t="s">
        <v>293</v>
      </c>
      <c r="C4" s="651"/>
      <c r="D4" s="651"/>
      <c r="E4" s="651"/>
      <c r="F4" s="651"/>
      <c r="G4" s="651"/>
      <c r="H4" s="651"/>
      <c r="I4" s="651"/>
    </row>
    <row r="5" spans="2:9" ht="15.75" thickBot="1" x14ac:dyDescent="0.3">
      <c r="B5" s="162"/>
      <c r="C5" s="93"/>
      <c r="D5" s="93"/>
      <c r="E5" s="93"/>
      <c r="F5" s="93"/>
      <c r="G5" s="93"/>
      <c r="H5" s="93"/>
      <c r="I5" s="93"/>
    </row>
    <row r="6" spans="2:9" ht="15.75" thickTop="1" x14ac:dyDescent="0.25">
      <c r="B6" s="778" t="s">
        <v>0</v>
      </c>
      <c r="C6" s="781" t="s">
        <v>84</v>
      </c>
      <c r="D6" s="781" t="s">
        <v>85</v>
      </c>
      <c r="E6" s="781" t="s">
        <v>86</v>
      </c>
      <c r="F6" s="781" t="s">
        <v>87</v>
      </c>
      <c r="G6" s="784" t="s">
        <v>88</v>
      </c>
      <c r="H6" s="784" t="s">
        <v>89</v>
      </c>
      <c r="I6" s="787" t="s">
        <v>57</v>
      </c>
    </row>
    <row r="7" spans="2:9" x14ac:dyDescent="0.25">
      <c r="B7" s="779"/>
      <c r="C7" s="782"/>
      <c r="D7" s="782"/>
      <c r="E7" s="782"/>
      <c r="F7" s="782"/>
      <c r="G7" s="785"/>
      <c r="H7" s="785"/>
      <c r="I7" s="788"/>
    </row>
    <row r="8" spans="2:9" ht="8.25" customHeight="1" thickBot="1" x14ac:dyDescent="0.3">
      <c r="B8" s="780"/>
      <c r="C8" s="783"/>
      <c r="D8" s="783"/>
      <c r="E8" s="783"/>
      <c r="F8" s="783"/>
      <c r="G8" s="786"/>
      <c r="H8" s="786"/>
      <c r="I8" s="789"/>
    </row>
    <row r="9" spans="2:9" ht="15.75" thickBot="1" x14ac:dyDescent="0.3">
      <c r="B9" s="259" t="s">
        <v>257</v>
      </c>
      <c r="C9" s="467">
        <f t="shared" ref="C9:H9" si="0">B9-1</f>
        <v>-2</v>
      </c>
      <c r="D9" s="467">
        <f t="shared" si="0"/>
        <v>-3</v>
      </c>
      <c r="E9" s="467">
        <f t="shared" si="0"/>
        <v>-4</v>
      </c>
      <c r="F9" s="467">
        <f t="shared" si="0"/>
        <v>-5</v>
      </c>
      <c r="G9" s="467">
        <f t="shared" si="0"/>
        <v>-6</v>
      </c>
      <c r="H9" s="467">
        <f t="shared" si="0"/>
        <v>-7</v>
      </c>
      <c r="I9" s="468" t="s">
        <v>268</v>
      </c>
    </row>
    <row r="10" spans="2:9" x14ac:dyDescent="0.25">
      <c r="B10" s="287">
        <v>1</v>
      </c>
      <c r="C10" s="288" t="s">
        <v>90</v>
      </c>
      <c r="D10" s="183">
        <v>0</v>
      </c>
      <c r="E10" s="183">
        <v>0</v>
      </c>
      <c r="F10" s="183">
        <v>0</v>
      </c>
      <c r="G10" s="183">
        <v>0</v>
      </c>
      <c r="H10" s="183">
        <v>0</v>
      </c>
      <c r="I10" s="222">
        <v>0</v>
      </c>
    </row>
    <row r="11" spans="2:9" x14ac:dyDescent="0.25">
      <c r="B11" s="154">
        <v>2</v>
      </c>
      <c r="C11" s="155" t="s">
        <v>91</v>
      </c>
      <c r="D11" s="184">
        <v>0</v>
      </c>
      <c r="E11" s="184">
        <v>0</v>
      </c>
      <c r="F11" s="184">
        <v>0</v>
      </c>
      <c r="G11" s="184">
        <v>0</v>
      </c>
      <c r="H11" s="184">
        <v>0</v>
      </c>
      <c r="I11" s="193">
        <v>0</v>
      </c>
    </row>
    <row r="12" spans="2:9" x14ac:dyDescent="0.25">
      <c r="B12" s="154">
        <v>3</v>
      </c>
      <c r="C12" s="155" t="s">
        <v>92</v>
      </c>
      <c r="D12" s="184">
        <v>0</v>
      </c>
      <c r="E12" s="184">
        <v>0</v>
      </c>
      <c r="F12" s="184">
        <v>0</v>
      </c>
      <c r="G12" s="184">
        <v>0</v>
      </c>
      <c r="H12" s="184">
        <v>0</v>
      </c>
      <c r="I12" s="193">
        <v>0</v>
      </c>
    </row>
    <row r="13" spans="2:9" x14ac:dyDescent="0.25">
      <c r="B13" s="154">
        <v>4</v>
      </c>
      <c r="C13" s="155" t="s">
        <v>93</v>
      </c>
      <c r="D13" s="184">
        <v>0</v>
      </c>
      <c r="E13" s="184">
        <v>0</v>
      </c>
      <c r="F13" s="184">
        <v>0</v>
      </c>
      <c r="G13" s="184">
        <v>0</v>
      </c>
      <c r="H13" s="184">
        <v>0</v>
      </c>
      <c r="I13" s="193">
        <v>0</v>
      </c>
    </row>
    <row r="14" spans="2:9" x14ac:dyDescent="0.25">
      <c r="B14" s="154">
        <v>5</v>
      </c>
      <c r="C14" s="155" t="s">
        <v>94</v>
      </c>
      <c r="D14" s="184">
        <v>0</v>
      </c>
      <c r="E14" s="184">
        <v>0</v>
      </c>
      <c r="F14" s="184">
        <v>0</v>
      </c>
      <c r="G14" s="184">
        <v>0</v>
      </c>
      <c r="H14" s="184">
        <v>0</v>
      </c>
      <c r="I14" s="193">
        <v>0</v>
      </c>
    </row>
    <row r="15" spans="2:9" x14ac:dyDescent="0.25">
      <c r="B15" s="154">
        <v>6</v>
      </c>
      <c r="C15" s="155" t="s">
        <v>95</v>
      </c>
      <c r="D15" s="184">
        <v>0</v>
      </c>
      <c r="E15" s="184">
        <v>0</v>
      </c>
      <c r="F15" s="184">
        <v>0</v>
      </c>
      <c r="G15" s="184">
        <v>0</v>
      </c>
      <c r="H15" s="184">
        <v>0</v>
      </c>
      <c r="I15" s="193">
        <v>0</v>
      </c>
    </row>
    <row r="16" spans="2:9" x14ac:dyDescent="0.25">
      <c r="B16" s="154">
        <v>7</v>
      </c>
      <c r="C16" s="155" t="s">
        <v>96</v>
      </c>
      <c r="D16" s="184">
        <v>0</v>
      </c>
      <c r="E16" s="184">
        <v>0</v>
      </c>
      <c r="F16" s="184">
        <v>0</v>
      </c>
      <c r="G16" s="184">
        <v>0</v>
      </c>
      <c r="H16" s="184">
        <v>0</v>
      </c>
      <c r="I16" s="193">
        <v>0</v>
      </c>
    </row>
    <row r="17" spans="2:9" x14ac:dyDescent="0.25">
      <c r="B17" s="154">
        <v>8</v>
      </c>
      <c r="C17" s="155" t="s">
        <v>97</v>
      </c>
      <c r="D17" s="184">
        <v>0</v>
      </c>
      <c r="E17" s="184">
        <v>0</v>
      </c>
      <c r="F17" s="184">
        <v>0</v>
      </c>
      <c r="G17" s="184">
        <v>0</v>
      </c>
      <c r="H17" s="184">
        <v>0</v>
      </c>
      <c r="I17" s="193">
        <v>0</v>
      </c>
    </row>
    <row r="18" spans="2:9" x14ac:dyDescent="0.25">
      <c r="B18" s="154">
        <v>9</v>
      </c>
      <c r="C18" s="155" t="s">
        <v>98</v>
      </c>
      <c r="D18" s="184">
        <v>0</v>
      </c>
      <c r="E18" s="184">
        <v>0</v>
      </c>
      <c r="F18" s="184">
        <v>0</v>
      </c>
      <c r="G18" s="184">
        <v>0</v>
      </c>
      <c r="H18" s="184">
        <v>0</v>
      </c>
      <c r="I18" s="193">
        <v>0</v>
      </c>
    </row>
    <row r="19" spans="2:9" x14ac:dyDescent="0.25">
      <c r="B19" s="154">
        <v>10</v>
      </c>
      <c r="C19" s="155" t="s">
        <v>99</v>
      </c>
      <c r="D19" s="184">
        <v>0</v>
      </c>
      <c r="E19" s="184">
        <v>0</v>
      </c>
      <c r="F19" s="184">
        <v>0</v>
      </c>
      <c r="G19" s="184">
        <v>0</v>
      </c>
      <c r="H19" s="184">
        <v>0</v>
      </c>
      <c r="I19" s="193">
        <v>0</v>
      </c>
    </row>
    <row r="20" spans="2:9" x14ac:dyDescent="0.25">
      <c r="B20" s="154">
        <v>11</v>
      </c>
      <c r="C20" s="155" t="s">
        <v>100</v>
      </c>
      <c r="D20" s="184">
        <v>0</v>
      </c>
      <c r="E20" s="184">
        <v>0</v>
      </c>
      <c r="F20" s="184">
        <v>0</v>
      </c>
      <c r="G20" s="184">
        <v>0</v>
      </c>
      <c r="H20" s="184">
        <v>0</v>
      </c>
      <c r="I20" s="193">
        <v>0</v>
      </c>
    </row>
    <row r="21" spans="2:9" x14ac:dyDescent="0.25">
      <c r="B21" s="154">
        <v>12</v>
      </c>
      <c r="C21" s="155" t="s">
        <v>101</v>
      </c>
      <c r="D21" s="184">
        <v>0</v>
      </c>
      <c r="E21" s="184">
        <v>0</v>
      </c>
      <c r="F21" s="184">
        <v>0</v>
      </c>
      <c r="G21" s="184">
        <v>0</v>
      </c>
      <c r="H21" s="184">
        <v>0</v>
      </c>
      <c r="I21" s="193">
        <v>0</v>
      </c>
    </row>
    <row r="22" spans="2:9" x14ac:dyDescent="0.25">
      <c r="B22" s="154">
        <v>13</v>
      </c>
      <c r="C22" s="155" t="s">
        <v>102</v>
      </c>
      <c r="D22" s="184">
        <v>0</v>
      </c>
      <c r="E22" s="184">
        <v>0</v>
      </c>
      <c r="F22" s="184">
        <v>0</v>
      </c>
      <c r="G22" s="184">
        <v>0</v>
      </c>
      <c r="H22" s="184">
        <v>0</v>
      </c>
      <c r="I22" s="193">
        <v>0</v>
      </c>
    </row>
    <row r="23" spans="2:9" x14ac:dyDescent="0.25">
      <c r="B23" s="154">
        <v>14</v>
      </c>
      <c r="C23" s="155" t="s">
        <v>103</v>
      </c>
      <c r="D23" s="184">
        <v>0</v>
      </c>
      <c r="E23" s="184">
        <v>0</v>
      </c>
      <c r="F23" s="184">
        <v>0</v>
      </c>
      <c r="G23" s="184">
        <v>0</v>
      </c>
      <c r="H23" s="184">
        <v>0</v>
      </c>
      <c r="I23" s="193">
        <v>0</v>
      </c>
    </row>
    <row r="24" spans="2:9" x14ac:dyDescent="0.25">
      <c r="B24" s="154">
        <v>15</v>
      </c>
      <c r="C24" s="155" t="s">
        <v>104</v>
      </c>
      <c r="D24" s="184">
        <v>0</v>
      </c>
      <c r="E24" s="184">
        <v>0</v>
      </c>
      <c r="F24" s="184">
        <v>0</v>
      </c>
      <c r="G24" s="184">
        <v>0</v>
      </c>
      <c r="H24" s="184">
        <v>0</v>
      </c>
      <c r="I24" s="193">
        <v>0</v>
      </c>
    </row>
    <row r="25" spans="2:9" x14ac:dyDescent="0.25">
      <c r="B25" s="154">
        <v>16</v>
      </c>
      <c r="C25" s="155" t="s">
        <v>105</v>
      </c>
      <c r="D25" s="184">
        <v>0</v>
      </c>
      <c r="E25" s="184">
        <v>0</v>
      </c>
      <c r="F25" s="184">
        <v>0</v>
      </c>
      <c r="G25" s="184">
        <v>0</v>
      </c>
      <c r="H25" s="184">
        <v>0</v>
      </c>
      <c r="I25" s="193">
        <v>0</v>
      </c>
    </row>
    <row r="26" spans="2:9" x14ac:dyDescent="0.25">
      <c r="B26" s="154">
        <v>17</v>
      </c>
      <c r="C26" s="155" t="s">
        <v>106</v>
      </c>
      <c r="D26" s="184">
        <v>1</v>
      </c>
      <c r="E26" s="121">
        <v>193</v>
      </c>
      <c r="F26" s="121">
        <v>24</v>
      </c>
      <c r="G26" s="121">
        <f>E26/D26*100%</f>
        <v>193</v>
      </c>
      <c r="H26" s="121">
        <f>F26/D26*100%</f>
        <v>24</v>
      </c>
      <c r="I26" s="122">
        <f>E26/F26*100%</f>
        <v>8.0416666666666661</v>
      </c>
    </row>
    <row r="27" spans="2:9" x14ac:dyDescent="0.25">
      <c r="B27" s="154">
        <v>18</v>
      </c>
      <c r="C27" s="155" t="s">
        <v>107</v>
      </c>
      <c r="D27" s="184">
        <v>0</v>
      </c>
      <c r="E27" s="121">
        <v>0</v>
      </c>
      <c r="F27" s="121">
        <v>0</v>
      </c>
      <c r="G27" s="121">
        <v>0</v>
      </c>
      <c r="H27" s="121">
        <v>0</v>
      </c>
      <c r="I27" s="122">
        <v>0</v>
      </c>
    </row>
    <row r="28" spans="2:9" x14ac:dyDescent="0.25">
      <c r="B28" s="154">
        <v>19</v>
      </c>
      <c r="C28" s="155" t="s">
        <v>108</v>
      </c>
      <c r="D28" s="184">
        <v>0</v>
      </c>
      <c r="E28" s="121">
        <v>0</v>
      </c>
      <c r="F28" s="121">
        <v>0</v>
      </c>
      <c r="G28" s="121">
        <v>0</v>
      </c>
      <c r="H28" s="121">
        <v>0</v>
      </c>
      <c r="I28" s="122">
        <v>0</v>
      </c>
    </row>
    <row r="29" spans="2:9" x14ac:dyDescent="0.25">
      <c r="B29" s="154">
        <v>20</v>
      </c>
      <c r="C29" s="155" t="s">
        <v>109</v>
      </c>
      <c r="D29" s="184">
        <v>1</v>
      </c>
      <c r="E29" s="121">
        <v>128</v>
      </c>
      <c r="F29" s="121">
        <v>16</v>
      </c>
      <c r="G29" s="121">
        <f>E29/D29*100%</f>
        <v>128</v>
      </c>
      <c r="H29" s="121">
        <f>F29/D29*100%</f>
        <v>16</v>
      </c>
      <c r="I29" s="122">
        <f>E29/F29*100%</f>
        <v>8</v>
      </c>
    </row>
    <row r="30" spans="2:9" x14ac:dyDescent="0.25">
      <c r="B30" s="154">
        <v>21</v>
      </c>
      <c r="C30" s="155" t="s">
        <v>110</v>
      </c>
      <c r="D30" s="184">
        <v>0</v>
      </c>
      <c r="E30" s="121">
        <v>0</v>
      </c>
      <c r="F30" s="121">
        <v>0</v>
      </c>
      <c r="G30" s="121">
        <v>0</v>
      </c>
      <c r="H30" s="121">
        <v>0</v>
      </c>
      <c r="I30" s="122">
        <v>0</v>
      </c>
    </row>
    <row r="31" spans="2:9" x14ac:dyDescent="0.25">
      <c r="B31" s="154">
        <v>22</v>
      </c>
      <c r="C31" s="155" t="s">
        <v>111</v>
      </c>
      <c r="D31" s="184">
        <v>0</v>
      </c>
      <c r="E31" s="121">
        <v>0</v>
      </c>
      <c r="F31" s="121">
        <v>0</v>
      </c>
      <c r="G31" s="121">
        <v>0</v>
      </c>
      <c r="H31" s="121">
        <v>0</v>
      </c>
      <c r="I31" s="122">
        <v>0</v>
      </c>
    </row>
    <row r="32" spans="2:9" x14ac:dyDescent="0.25">
      <c r="B32" s="154">
        <v>23</v>
      </c>
      <c r="C32" s="155" t="s">
        <v>112</v>
      </c>
      <c r="D32" s="184">
        <v>0</v>
      </c>
      <c r="E32" s="121">
        <v>0</v>
      </c>
      <c r="F32" s="121">
        <v>0</v>
      </c>
      <c r="G32" s="121">
        <v>0</v>
      </c>
      <c r="H32" s="121">
        <v>0</v>
      </c>
      <c r="I32" s="122">
        <v>0</v>
      </c>
    </row>
    <row r="33" spans="2:9" x14ac:dyDescent="0.25">
      <c r="B33" s="154">
        <v>24</v>
      </c>
      <c r="C33" s="155" t="s">
        <v>113</v>
      </c>
      <c r="D33" s="184">
        <v>0</v>
      </c>
      <c r="E33" s="121">
        <v>0</v>
      </c>
      <c r="F33" s="121">
        <v>0</v>
      </c>
      <c r="G33" s="121">
        <v>0</v>
      </c>
      <c r="H33" s="121">
        <v>0</v>
      </c>
      <c r="I33" s="122">
        <v>0</v>
      </c>
    </row>
    <row r="34" spans="2:9" x14ac:dyDescent="0.25">
      <c r="B34" s="154">
        <v>25</v>
      </c>
      <c r="C34" s="155" t="s">
        <v>114</v>
      </c>
      <c r="D34" s="184">
        <v>0</v>
      </c>
      <c r="E34" s="121">
        <v>0</v>
      </c>
      <c r="F34" s="121">
        <v>0</v>
      </c>
      <c r="G34" s="121">
        <v>0</v>
      </c>
      <c r="H34" s="121">
        <v>0</v>
      </c>
      <c r="I34" s="122">
        <v>0</v>
      </c>
    </row>
    <row r="35" spans="2:9" x14ac:dyDescent="0.25">
      <c r="B35" s="156">
        <v>26</v>
      </c>
      <c r="C35" s="157" t="s">
        <v>115</v>
      </c>
      <c r="D35" s="185">
        <v>1</v>
      </c>
      <c r="E35" s="123">
        <v>100</v>
      </c>
      <c r="F35" s="123">
        <v>21</v>
      </c>
      <c r="G35" s="123">
        <f>E35/D35*100%</f>
        <v>100</v>
      </c>
      <c r="H35" s="123">
        <f>F35/D35*100%</f>
        <v>21</v>
      </c>
      <c r="I35" s="124">
        <f>E35/F35*100%</f>
        <v>4.7619047619047619</v>
      </c>
    </row>
    <row r="36" spans="2:9" x14ac:dyDescent="0.25">
      <c r="B36" s="791" t="s">
        <v>313</v>
      </c>
      <c r="C36" s="792"/>
      <c r="D36" s="289">
        <f>SUM(D10:D35)</f>
        <v>3</v>
      </c>
      <c r="E36" s="290">
        <f>SUM(E10:E35)</f>
        <v>421</v>
      </c>
      <c r="F36" s="290">
        <f>SUM(F10:F35)</f>
        <v>61</v>
      </c>
      <c r="G36" s="290">
        <f>E36/D36*100%</f>
        <v>140.33333333333334</v>
      </c>
      <c r="H36" s="290">
        <f>F36/D36*100%</f>
        <v>20.333333333333332</v>
      </c>
      <c r="I36" s="291">
        <f>E36/F36*100%</f>
        <v>6.9016393442622954</v>
      </c>
    </row>
    <row r="37" spans="2:9" x14ac:dyDescent="0.25">
      <c r="B37" s="754">
        <v>2015</v>
      </c>
      <c r="C37" s="755"/>
      <c r="D37" s="426">
        <v>3</v>
      </c>
      <c r="E37" s="426">
        <v>376</v>
      </c>
      <c r="F37" s="426">
        <v>54</v>
      </c>
      <c r="G37" s="449">
        <v>125.33333333333333</v>
      </c>
      <c r="H37" s="449">
        <v>18</v>
      </c>
      <c r="I37" s="465">
        <v>6.9629629629629628</v>
      </c>
    </row>
    <row r="38" spans="2:9" x14ac:dyDescent="0.25">
      <c r="B38" s="748">
        <v>2014</v>
      </c>
      <c r="C38" s="749"/>
      <c r="D38" s="466">
        <v>3</v>
      </c>
      <c r="E38" s="466">
        <v>371</v>
      </c>
      <c r="F38" s="466">
        <v>53</v>
      </c>
      <c r="G38" s="427">
        <f>E38/D38*100%</f>
        <v>123.66666666666667</v>
      </c>
      <c r="H38" s="427">
        <f>F38/D38*100%</f>
        <v>17.666666666666668</v>
      </c>
      <c r="I38" s="428">
        <f>E38/F38*100%</f>
        <v>7</v>
      </c>
    </row>
    <row r="39" spans="2:9" x14ac:dyDescent="0.25">
      <c r="B39" s="750">
        <v>2013</v>
      </c>
      <c r="C39" s="751"/>
      <c r="D39" s="445">
        <v>3</v>
      </c>
      <c r="E39" s="445">
        <v>298</v>
      </c>
      <c r="F39" s="445">
        <v>54</v>
      </c>
      <c r="G39" s="445">
        <v>99</v>
      </c>
      <c r="H39" s="445">
        <v>18</v>
      </c>
      <c r="I39" s="446">
        <v>5</v>
      </c>
    </row>
    <row r="40" spans="2:9" ht="15.75" thickBot="1" x14ac:dyDescent="0.3">
      <c r="B40" s="752">
        <v>2012</v>
      </c>
      <c r="C40" s="753"/>
      <c r="D40" s="447">
        <v>3</v>
      </c>
      <c r="E40" s="447">
        <v>298</v>
      </c>
      <c r="F40" s="447">
        <v>54</v>
      </c>
      <c r="G40" s="447">
        <v>99</v>
      </c>
      <c r="H40" s="447">
        <v>18</v>
      </c>
      <c r="I40" s="448">
        <v>5</v>
      </c>
    </row>
    <row r="41" spans="2:9" ht="15.75" thickTop="1" x14ac:dyDescent="0.25">
      <c r="B41" s="790" t="s">
        <v>320</v>
      </c>
      <c r="C41" s="790"/>
      <c r="D41" s="790"/>
      <c r="E41" s="790"/>
      <c r="F41" s="790"/>
      <c r="G41" s="93"/>
      <c r="H41" s="93"/>
      <c r="I41" s="93"/>
    </row>
  </sheetData>
  <mergeCells count="17">
    <mergeCell ref="B41:F41"/>
    <mergeCell ref="B36:C36"/>
    <mergeCell ref="B37:C37"/>
    <mergeCell ref="B38:C38"/>
    <mergeCell ref="B39:C39"/>
    <mergeCell ref="B40:C40"/>
    <mergeCell ref="B2:I2"/>
    <mergeCell ref="B3:I3"/>
    <mergeCell ref="B4:I4"/>
    <mergeCell ref="B6:B8"/>
    <mergeCell ref="C6:C8"/>
    <mergeCell ref="D6:D8"/>
    <mergeCell ref="E6:E8"/>
    <mergeCell ref="F6:F8"/>
    <mergeCell ref="G6:G8"/>
    <mergeCell ref="H6:H8"/>
    <mergeCell ref="I6:I8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9"/>
  <sheetViews>
    <sheetView topLeftCell="E22" workbookViewId="0">
      <selection activeCell="N38" sqref="N38"/>
    </sheetView>
  </sheetViews>
  <sheetFormatPr defaultRowHeight="15" x14ac:dyDescent="0.25"/>
  <cols>
    <col min="1" max="1" width="7.7109375" customWidth="1"/>
    <col min="2" max="2" width="6.140625" customWidth="1"/>
    <col min="3" max="3" width="14.28515625" customWidth="1"/>
    <col min="4" max="4" width="9.5703125" customWidth="1"/>
    <col min="5" max="5" width="9.7109375" customWidth="1"/>
    <col min="6" max="6" width="10" customWidth="1"/>
    <col min="7" max="7" width="13.5703125" customWidth="1"/>
    <col min="8" max="8" width="13.85546875" customWidth="1"/>
    <col min="9" max="9" width="13.7109375" customWidth="1"/>
  </cols>
  <sheetData>
    <row r="1" spans="2:9" x14ac:dyDescent="0.25">
      <c r="B1" s="648" t="s">
        <v>342</v>
      </c>
      <c r="C1" s="648"/>
      <c r="D1" s="648"/>
      <c r="E1" s="648"/>
      <c r="F1" s="648"/>
      <c r="G1" s="648"/>
      <c r="H1" s="648"/>
      <c r="I1" s="648"/>
    </row>
    <row r="2" spans="2:9" x14ac:dyDescent="0.25">
      <c r="B2" s="639" t="s">
        <v>238</v>
      </c>
      <c r="C2" s="639"/>
      <c r="D2" s="639"/>
      <c r="E2" s="639"/>
      <c r="F2" s="639"/>
      <c r="G2" s="639"/>
      <c r="H2" s="639"/>
      <c r="I2" s="639"/>
    </row>
    <row r="3" spans="2:9" x14ac:dyDescent="0.25">
      <c r="B3" s="639" t="s">
        <v>293</v>
      </c>
      <c r="C3" s="639"/>
      <c r="D3" s="639"/>
      <c r="E3" s="639"/>
      <c r="F3" s="639"/>
      <c r="G3" s="639"/>
      <c r="H3" s="639"/>
      <c r="I3" s="639"/>
    </row>
    <row r="4" spans="2:9" ht="15.75" thickBot="1" x14ac:dyDescent="0.3">
      <c r="B4" s="93"/>
      <c r="C4" s="93"/>
      <c r="D4" s="93"/>
      <c r="E4" s="93"/>
      <c r="F4" s="93"/>
      <c r="G4" s="93"/>
      <c r="H4" s="93"/>
      <c r="I4" s="93"/>
    </row>
    <row r="5" spans="2:9" ht="15.75" thickTop="1" x14ac:dyDescent="0.25">
      <c r="B5" s="793" t="s">
        <v>0</v>
      </c>
      <c r="C5" s="655" t="s">
        <v>84</v>
      </c>
      <c r="D5" s="655" t="s">
        <v>85</v>
      </c>
      <c r="E5" s="655" t="s">
        <v>86</v>
      </c>
      <c r="F5" s="655" t="s">
        <v>87</v>
      </c>
      <c r="G5" s="658" t="s">
        <v>88</v>
      </c>
      <c r="H5" s="658" t="s">
        <v>89</v>
      </c>
      <c r="I5" s="661" t="s">
        <v>57</v>
      </c>
    </row>
    <row r="6" spans="2:9" ht="15.75" thickBot="1" x14ac:dyDescent="0.3">
      <c r="B6" s="794"/>
      <c r="C6" s="657"/>
      <c r="D6" s="657"/>
      <c r="E6" s="657"/>
      <c r="F6" s="657"/>
      <c r="G6" s="660"/>
      <c r="H6" s="660"/>
      <c r="I6" s="663"/>
    </row>
    <row r="7" spans="2:9" ht="15.75" thickBot="1" x14ac:dyDescent="0.3">
      <c r="B7" s="259" t="s">
        <v>257</v>
      </c>
      <c r="C7" s="467">
        <f t="shared" ref="C7:H7" si="0">B7-1</f>
        <v>-2</v>
      </c>
      <c r="D7" s="467">
        <f t="shared" si="0"/>
        <v>-3</v>
      </c>
      <c r="E7" s="467">
        <f t="shared" si="0"/>
        <v>-4</v>
      </c>
      <c r="F7" s="467">
        <f t="shared" si="0"/>
        <v>-5</v>
      </c>
      <c r="G7" s="467">
        <f t="shared" si="0"/>
        <v>-6</v>
      </c>
      <c r="H7" s="467">
        <f t="shared" si="0"/>
        <v>-7</v>
      </c>
      <c r="I7" s="468" t="s">
        <v>268</v>
      </c>
    </row>
    <row r="8" spans="2:9" x14ac:dyDescent="0.25">
      <c r="B8" s="168">
        <v>1</v>
      </c>
      <c r="C8" s="101" t="s">
        <v>90</v>
      </c>
      <c r="D8" s="273">
        <v>0</v>
      </c>
      <c r="E8" s="273">
        <v>0</v>
      </c>
      <c r="F8" s="273">
        <v>0</v>
      </c>
      <c r="G8" s="273">
        <v>0</v>
      </c>
      <c r="H8" s="273">
        <v>0</v>
      </c>
      <c r="I8" s="274">
        <v>0</v>
      </c>
    </row>
    <row r="9" spans="2:9" x14ac:dyDescent="0.25">
      <c r="B9" s="163">
        <v>2</v>
      </c>
      <c r="C9" s="5" t="s">
        <v>91</v>
      </c>
      <c r="D9" s="275">
        <v>1</v>
      </c>
      <c r="E9" s="275">
        <v>854</v>
      </c>
      <c r="F9" s="275">
        <v>54</v>
      </c>
      <c r="G9" s="275">
        <f>E9/D9*100%</f>
        <v>854</v>
      </c>
      <c r="H9" s="275">
        <f>F9/D9*100%</f>
        <v>54</v>
      </c>
      <c r="I9" s="276">
        <f>E9/F9*100%</f>
        <v>15.814814814814815</v>
      </c>
    </row>
    <row r="10" spans="2:9" x14ac:dyDescent="0.25">
      <c r="B10" s="163">
        <v>3</v>
      </c>
      <c r="C10" s="5" t="s">
        <v>92</v>
      </c>
      <c r="D10" s="275">
        <v>0</v>
      </c>
      <c r="E10" s="275">
        <v>0</v>
      </c>
      <c r="F10" s="275">
        <v>0</v>
      </c>
      <c r="G10" s="275">
        <v>0</v>
      </c>
      <c r="H10" s="275">
        <v>0</v>
      </c>
      <c r="I10" s="276">
        <v>0</v>
      </c>
    </row>
    <row r="11" spans="2:9" x14ac:dyDescent="0.25">
      <c r="B11" s="163">
        <v>4</v>
      </c>
      <c r="C11" s="5" t="s">
        <v>93</v>
      </c>
      <c r="D11" s="275">
        <v>1</v>
      </c>
      <c r="E11" s="275">
        <v>793</v>
      </c>
      <c r="F11" s="275">
        <v>54</v>
      </c>
      <c r="G11" s="275">
        <f>E11/D11*100%</f>
        <v>793</v>
      </c>
      <c r="H11" s="275">
        <f>F11/D11*100%</f>
        <v>54</v>
      </c>
      <c r="I11" s="276">
        <f>E11/F11*100%</f>
        <v>14.685185185185185</v>
      </c>
    </row>
    <row r="12" spans="2:9" x14ac:dyDescent="0.25">
      <c r="B12" s="163">
        <v>5</v>
      </c>
      <c r="C12" s="5" t="s">
        <v>94</v>
      </c>
      <c r="D12" s="275">
        <v>0</v>
      </c>
      <c r="E12" s="275">
        <v>0</v>
      </c>
      <c r="F12" s="275">
        <v>0</v>
      </c>
      <c r="G12" s="275">
        <v>0</v>
      </c>
      <c r="H12" s="275">
        <v>0</v>
      </c>
      <c r="I12" s="276">
        <v>0</v>
      </c>
    </row>
    <row r="13" spans="2:9" x14ac:dyDescent="0.25">
      <c r="B13" s="163">
        <v>6</v>
      </c>
      <c r="C13" s="5" t="s">
        <v>95</v>
      </c>
      <c r="D13" s="275">
        <v>1</v>
      </c>
      <c r="E13" s="275">
        <v>1512</v>
      </c>
      <c r="F13" s="275">
        <v>121</v>
      </c>
      <c r="G13" s="275">
        <f>E13/D13*100%</f>
        <v>1512</v>
      </c>
      <c r="H13" s="275">
        <f>F13/D13*100%</f>
        <v>121</v>
      </c>
      <c r="I13" s="276">
        <f>E13/F13*100%</f>
        <v>12.495867768595041</v>
      </c>
    </row>
    <row r="14" spans="2:9" x14ac:dyDescent="0.25">
      <c r="B14" s="163">
        <v>7</v>
      </c>
      <c r="C14" s="5" t="s">
        <v>96</v>
      </c>
      <c r="D14" s="275">
        <v>0</v>
      </c>
      <c r="E14" s="275">
        <v>0</v>
      </c>
      <c r="F14" s="275">
        <v>0</v>
      </c>
      <c r="G14" s="275">
        <v>0</v>
      </c>
      <c r="H14" s="275">
        <v>0</v>
      </c>
      <c r="I14" s="276">
        <v>0</v>
      </c>
    </row>
    <row r="15" spans="2:9" x14ac:dyDescent="0.25">
      <c r="B15" s="163">
        <v>8</v>
      </c>
      <c r="C15" s="5" t="s">
        <v>97</v>
      </c>
      <c r="D15" s="275">
        <v>0</v>
      </c>
      <c r="E15" s="275">
        <v>0</v>
      </c>
      <c r="F15" s="275">
        <v>0</v>
      </c>
      <c r="G15" s="275">
        <v>0</v>
      </c>
      <c r="H15" s="275">
        <v>0</v>
      </c>
      <c r="I15" s="276">
        <v>0</v>
      </c>
    </row>
    <row r="16" spans="2:9" x14ac:dyDescent="0.25">
      <c r="B16" s="163">
        <v>9</v>
      </c>
      <c r="C16" s="5" t="s">
        <v>98</v>
      </c>
      <c r="D16" s="275">
        <v>1</v>
      </c>
      <c r="E16" s="275">
        <v>1066</v>
      </c>
      <c r="F16" s="275">
        <v>63</v>
      </c>
      <c r="G16" s="275">
        <f>E16/D16*100%</f>
        <v>1066</v>
      </c>
      <c r="H16" s="275">
        <f>F16/D16*100%</f>
        <v>63</v>
      </c>
      <c r="I16" s="276">
        <f>E16/F16*100%</f>
        <v>16.920634920634921</v>
      </c>
    </row>
    <row r="17" spans="2:9" x14ac:dyDescent="0.25">
      <c r="B17" s="163">
        <v>10</v>
      </c>
      <c r="C17" s="5" t="s">
        <v>99</v>
      </c>
      <c r="D17" s="275">
        <v>0</v>
      </c>
      <c r="E17" s="275">
        <v>0</v>
      </c>
      <c r="F17" s="275">
        <v>0</v>
      </c>
      <c r="G17" s="275">
        <v>0</v>
      </c>
      <c r="H17" s="275">
        <v>0</v>
      </c>
      <c r="I17" s="276">
        <v>0</v>
      </c>
    </row>
    <row r="18" spans="2:9" x14ac:dyDescent="0.25">
      <c r="B18" s="163">
        <v>11</v>
      </c>
      <c r="C18" s="5" t="s">
        <v>100</v>
      </c>
      <c r="D18" s="275">
        <v>0</v>
      </c>
      <c r="E18" s="275">
        <v>0</v>
      </c>
      <c r="F18" s="275">
        <v>0</v>
      </c>
      <c r="G18" s="275">
        <v>0</v>
      </c>
      <c r="H18" s="275">
        <v>0</v>
      </c>
      <c r="I18" s="276">
        <v>0</v>
      </c>
    </row>
    <row r="19" spans="2:9" x14ac:dyDescent="0.25">
      <c r="B19" s="163">
        <v>12</v>
      </c>
      <c r="C19" s="5" t="s">
        <v>101</v>
      </c>
      <c r="D19" s="275">
        <v>1</v>
      </c>
      <c r="E19" s="275">
        <v>1960</v>
      </c>
      <c r="F19" s="275">
        <v>132</v>
      </c>
      <c r="G19" s="275">
        <f>E19/D19*100%</f>
        <v>1960</v>
      </c>
      <c r="H19" s="275">
        <f>F19/D19*100%</f>
        <v>132</v>
      </c>
      <c r="I19" s="276">
        <f>E19/F19*100%</f>
        <v>14.848484848484848</v>
      </c>
    </row>
    <row r="20" spans="2:9" x14ac:dyDescent="0.25">
      <c r="B20" s="163">
        <v>13</v>
      </c>
      <c r="C20" s="5" t="s">
        <v>102</v>
      </c>
      <c r="D20" s="275">
        <v>0</v>
      </c>
      <c r="E20" s="275">
        <v>0</v>
      </c>
      <c r="F20" s="275">
        <v>0</v>
      </c>
      <c r="G20" s="275">
        <v>0</v>
      </c>
      <c r="H20" s="275">
        <v>0</v>
      </c>
      <c r="I20" s="276">
        <v>0</v>
      </c>
    </row>
    <row r="21" spans="2:9" x14ac:dyDescent="0.25">
      <c r="B21" s="163">
        <v>14</v>
      </c>
      <c r="C21" s="5" t="s">
        <v>103</v>
      </c>
      <c r="D21" s="275">
        <v>1</v>
      </c>
      <c r="E21" s="275">
        <v>999</v>
      </c>
      <c r="F21" s="275">
        <v>58</v>
      </c>
      <c r="G21" s="275">
        <f>E21/D21*100%</f>
        <v>999</v>
      </c>
      <c r="H21" s="275">
        <f>F21/D21*100%</f>
        <v>58</v>
      </c>
      <c r="I21" s="276">
        <f>E21/F21*100%</f>
        <v>17.224137931034484</v>
      </c>
    </row>
    <row r="22" spans="2:9" x14ac:dyDescent="0.25">
      <c r="B22" s="163">
        <v>15</v>
      </c>
      <c r="C22" s="5" t="s">
        <v>104</v>
      </c>
      <c r="D22" s="275">
        <v>0</v>
      </c>
      <c r="E22" s="275">
        <v>0</v>
      </c>
      <c r="F22" s="275">
        <v>0</v>
      </c>
      <c r="G22" s="275">
        <v>0</v>
      </c>
      <c r="H22" s="275">
        <v>0</v>
      </c>
      <c r="I22" s="276">
        <v>0</v>
      </c>
    </row>
    <row r="23" spans="2:9" x14ac:dyDescent="0.25">
      <c r="B23" s="163">
        <v>16</v>
      </c>
      <c r="C23" s="5" t="s">
        <v>105</v>
      </c>
      <c r="D23" s="275">
        <v>1</v>
      </c>
      <c r="E23" s="275">
        <v>969</v>
      </c>
      <c r="F23" s="275">
        <v>68</v>
      </c>
      <c r="G23" s="275">
        <f>E23/D23*100%</f>
        <v>969</v>
      </c>
      <c r="H23" s="275">
        <f>F23/D23*100%</f>
        <v>68</v>
      </c>
      <c r="I23" s="276">
        <f>E23/F23*100%</f>
        <v>14.25</v>
      </c>
    </row>
    <row r="24" spans="2:9" x14ac:dyDescent="0.25">
      <c r="B24" s="163">
        <v>17</v>
      </c>
      <c r="C24" s="5" t="s">
        <v>106</v>
      </c>
      <c r="D24" s="275">
        <v>0</v>
      </c>
      <c r="E24" s="275">
        <v>0</v>
      </c>
      <c r="F24" s="275">
        <v>0</v>
      </c>
      <c r="G24" s="275">
        <v>0</v>
      </c>
      <c r="H24" s="275">
        <v>0</v>
      </c>
      <c r="I24" s="276">
        <v>0</v>
      </c>
    </row>
    <row r="25" spans="2:9" x14ac:dyDescent="0.25">
      <c r="B25" s="163">
        <v>18</v>
      </c>
      <c r="C25" s="5" t="s">
        <v>107</v>
      </c>
      <c r="D25" s="275">
        <v>0</v>
      </c>
      <c r="E25" s="275">
        <v>0</v>
      </c>
      <c r="F25" s="275">
        <v>0</v>
      </c>
      <c r="G25" s="275">
        <v>0</v>
      </c>
      <c r="H25" s="275">
        <v>0</v>
      </c>
      <c r="I25" s="276">
        <v>0</v>
      </c>
    </row>
    <row r="26" spans="2:9" x14ac:dyDescent="0.25">
      <c r="B26" s="163">
        <v>19</v>
      </c>
      <c r="C26" s="5" t="s">
        <v>108</v>
      </c>
      <c r="D26" s="275">
        <v>0</v>
      </c>
      <c r="E26" s="275">
        <v>0</v>
      </c>
      <c r="F26" s="275">
        <v>0</v>
      </c>
      <c r="G26" s="275">
        <v>0</v>
      </c>
      <c r="H26" s="275">
        <v>0</v>
      </c>
      <c r="I26" s="276">
        <v>0</v>
      </c>
    </row>
    <row r="27" spans="2:9" x14ac:dyDescent="0.25">
      <c r="B27" s="163">
        <v>20</v>
      </c>
      <c r="C27" s="5" t="s">
        <v>109</v>
      </c>
      <c r="D27" s="275">
        <v>0</v>
      </c>
      <c r="E27" s="275">
        <v>0</v>
      </c>
      <c r="F27" s="275">
        <v>0</v>
      </c>
      <c r="G27" s="275">
        <v>0</v>
      </c>
      <c r="H27" s="275">
        <v>0</v>
      </c>
      <c r="I27" s="276">
        <v>0</v>
      </c>
    </row>
    <row r="28" spans="2:9" x14ac:dyDescent="0.25">
      <c r="B28" s="163">
        <v>21</v>
      </c>
      <c r="C28" s="5" t="s">
        <v>110</v>
      </c>
      <c r="D28" s="275">
        <v>1</v>
      </c>
      <c r="E28" s="275">
        <v>819</v>
      </c>
      <c r="F28" s="275">
        <v>55</v>
      </c>
      <c r="G28" s="275">
        <f>E28/D28*100%</f>
        <v>819</v>
      </c>
      <c r="H28" s="275">
        <f>F28/D28*100%</f>
        <v>55</v>
      </c>
      <c r="I28" s="276">
        <f>E28/F28*100%</f>
        <v>14.890909090909091</v>
      </c>
    </row>
    <row r="29" spans="2:9" x14ac:dyDescent="0.25">
      <c r="B29" s="163">
        <v>22</v>
      </c>
      <c r="C29" s="5" t="s">
        <v>111</v>
      </c>
      <c r="D29" s="275">
        <v>0</v>
      </c>
      <c r="E29" s="275">
        <v>0</v>
      </c>
      <c r="F29" s="275">
        <v>0</v>
      </c>
      <c r="G29" s="275">
        <v>0</v>
      </c>
      <c r="H29" s="275">
        <v>0</v>
      </c>
      <c r="I29" s="276">
        <v>0</v>
      </c>
    </row>
    <row r="30" spans="2:9" x14ac:dyDescent="0.25">
      <c r="B30" s="163">
        <v>23</v>
      </c>
      <c r="C30" s="5" t="s">
        <v>112</v>
      </c>
      <c r="D30" s="275">
        <v>0</v>
      </c>
      <c r="E30" s="275">
        <v>0</v>
      </c>
      <c r="F30" s="275">
        <v>0</v>
      </c>
      <c r="G30" s="275">
        <v>0</v>
      </c>
      <c r="H30" s="275">
        <v>0</v>
      </c>
      <c r="I30" s="276">
        <v>0</v>
      </c>
    </row>
    <row r="31" spans="2:9" x14ac:dyDescent="0.25">
      <c r="B31" s="163">
        <v>24</v>
      </c>
      <c r="C31" s="5" t="s">
        <v>113</v>
      </c>
      <c r="D31" s="275">
        <v>1</v>
      </c>
      <c r="E31" s="275">
        <v>1024</v>
      </c>
      <c r="F31" s="275">
        <v>77</v>
      </c>
      <c r="G31" s="275">
        <f>E31/D31*100%</f>
        <v>1024</v>
      </c>
      <c r="H31" s="275">
        <f>F31/D31*100%</f>
        <v>77</v>
      </c>
      <c r="I31" s="276">
        <f>E31/F31*100%</f>
        <v>13.2987012987013</v>
      </c>
    </row>
    <row r="32" spans="2:9" x14ac:dyDescent="0.25">
      <c r="B32" s="163">
        <v>25</v>
      </c>
      <c r="C32" s="5" t="s">
        <v>114</v>
      </c>
      <c r="D32" s="275">
        <v>0</v>
      </c>
      <c r="E32" s="275">
        <v>0</v>
      </c>
      <c r="F32" s="275">
        <v>0</v>
      </c>
      <c r="G32" s="275">
        <v>0</v>
      </c>
      <c r="H32" s="275">
        <v>0</v>
      </c>
      <c r="I32" s="276">
        <v>0</v>
      </c>
    </row>
    <row r="33" spans="2:9" ht="15.75" thickBot="1" x14ac:dyDescent="0.3">
      <c r="B33" s="133">
        <v>26</v>
      </c>
      <c r="C33" s="134" t="s">
        <v>115</v>
      </c>
      <c r="D33" s="277">
        <v>2</v>
      </c>
      <c r="E33" s="277">
        <v>2706</v>
      </c>
      <c r="F33" s="277">
        <v>198</v>
      </c>
      <c r="G33" s="277">
        <f>E33/D33*100%</f>
        <v>1353</v>
      </c>
      <c r="H33" s="277">
        <f>F33/D33*100%</f>
        <v>99</v>
      </c>
      <c r="I33" s="278">
        <f>E33/F33*100%</f>
        <v>13.666666666666666</v>
      </c>
    </row>
    <row r="34" spans="2:9" x14ac:dyDescent="0.25">
      <c r="B34" s="746" t="s">
        <v>313</v>
      </c>
      <c r="C34" s="747"/>
      <c r="D34" s="292">
        <f>SUM(D8:D33)</f>
        <v>11</v>
      </c>
      <c r="E34" s="292">
        <f>SUM(E8:E33)</f>
        <v>12702</v>
      </c>
      <c r="F34" s="292">
        <f>SUM(F8:F33)</f>
        <v>880</v>
      </c>
      <c r="G34" s="585">
        <f>AVERAGE(G9,G11,G13,G16,G19,G21,G23,G28,G31,G33)</f>
        <v>1134.9000000000001</v>
      </c>
      <c r="H34" s="292">
        <f>AVERAGE(H9,H11,H13,H16,H19,H21,H23,H28,H31,H33)</f>
        <v>78.099999999999994</v>
      </c>
      <c r="I34" s="586">
        <f>AVERAGE(I9,I11,I13,I16,I19,I21,I23,I28,I31,I33)</f>
        <v>14.809540252502632</v>
      </c>
    </row>
    <row r="35" spans="2:9" x14ac:dyDescent="0.25">
      <c r="B35" s="795">
        <v>2015</v>
      </c>
      <c r="C35" s="796"/>
      <c r="D35" s="462">
        <v>11</v>
      </c>
      <c r="E35" s="462">
        <v>11459</v>
      </c>
      <c r="F35" s="462">
        <v>853</v>
      </c>
      <c r="G35" s="463">
        <v>1010.95</v>
      </c>
      <c r="H35" s="463">
        <v>75.3</v>
      </c>
      <c r="I35" s="464">
        <v>13.396335305412677</v>
      </c>
    </row>
    <row r="36" spans="2:9" x14ac:dyDescent="0.25">
      <c r="B36" s="797">
        <v>2014</v>
      </c>
      <c r="C36" s="798"/>
      <c r="D36" s="456">
        <v>11</v>
      </c>
      <c r="E36" s="456">
        <v>10523</v>
      </c>
      <c r="F36" s="456">
        <v>817</v>
      </c>
      <c r="G36" s="457">
        <v>917</v>
      </c>
      <c r="H36" s="457">
        <v>72</v>
      </c>
      <c r="I36" s="458">
        <v>12.616967048697106</v>
      </c>
    </row>
    <row r="37" spans="2:9" x14ac:dyDescent="0.25">
      <c r="B37" s="799">
        <v>2013</v>
      </c>
      <c r="C37" s="800"/>
      <c r="D37" s="456">
        <v>11</v>
      </c>
      <c r="E37" s="456">
        <v>10229</v>
      </c>
      <c r="F37" s="456">
        <v>773</v>
      </c>
      <c r="G37" s="456">
        <v>889</v>
      </c>
      <c r="H37" s="456">
        <v>68</v>
      </c>
      <c r="I37" s="459">
        <v>13</v>
      </c>
    </row>
    <row r="38" spans="2:9" ht="15.75" thickBot="1" x14ac:dyDescent="0.3">
      <c r="B38" s="801">
        <v>2012</v>
      </c>
      <c r="C38" s="802"/>
      <c r="D38" s="460">
        <v>11</v>
      </c>
      <c r="E38" s="460">
        <v>9577</v>
      </c>
      <c r="F38" s="460">
        <v>773</v>
      </c>
      <c r="G38" s="460">
        <v>871</v>
      </c>
      <c r="H38" s="460">
        <v>70</v>
      </c>
      <c r="I38" s="461">
        <v>12</v>
      </c>
    </row>
    <row r="39" spans="2:9" ht="15.75" thickTop="1" x14ac:dyDescent="0.25">
      <c r="B39" s="790" t="s">
        <v>320</v>
      </c>
      <c r="C39" s="790"/>
      <c r="D39" s="790"/>
      <c r="E39" s="790"/>
      <c r="F39" s="790"/>
      <c r="G39" s="93"/>
      <c r="H39" s="93"/>
      <c r="I39" s="93"/>
    </row>
  </sheetData>
  <mergeCells count="17">
    <mergeCell ref="B39:F39"/>
    <mergeCell ref="B34:C34"/>
    <mergeCell ref="B35:C35"/>
    <mergeCell ref="B36:C36"/>
    <mergeCell ref="B37:C37"/>
    <mergeCell ref="B38:C38"/>
    <mergeCell ref="B1:I1"/>
    <mergeCell ref="B2:I2"/>
    <mergeCell ref="B3:I3"/>
    <mergeCell ref="B5:B6"/>
    <mergeCell ref="C5:C6"/>
    <mergeCell ref="D5:D6"/>
    <mergeCell ref="E5:E6"/>
    <mergeCell ref="F5:F6"/>
    <mergeCell ref="G5:G6"/>
    <mergeCell ref="H5:H6"/>
    <mergeCell ref="I5:I6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43"/>
  <sheetViews>
    <sheetView topLeftCell="E13" workbookViewId="0">
      <selection activeCell="M41" sqref="M41"/>
    </sheetView>
  </sheetViews>
  <sheetFormatPr defaultRowHeight="15" x14ac:dyDescent="0.25"/>
  <cols>
    <col min="1" max="1" width="4.7109375" customWidth="1"/>
    <col min="2" max="2" width="6.42578125" customWidth="1"/>
    <col min="3" max="3" width="14.85546875" customWidth="1"/>
    <col min="4" max="4" width="8.85546875" customWidth="1"/>
    <col min="5" max="5" width="9" customWidth="1"/>
    <col min="6" max="6" width="9.140625" customWidth="1"/>
    <col min="7" max="7" width="14.42578125" customWidth="1"/>
    <col min="8" max="8" width="14.28515625" customWidth="1"/>
    <col min="9" max="9" width="14" customWidth="1"/>
  </cols>
  <sheetData>
    <row r="5" spans="2:9" x14ac:dyDescent="0.25">
      <c r="B5" s="648" t="s">
        <v>343</v>
      </c>
      <c r="C5" s="648"/>
      <c r="D5" s="648"/>
      <c r="E5" s="648"/>
      <c r="F5" s="648"/>
      <c r="G5" s="648"/>
      <c r="H5" s="648"/>
      <c r="I5" s="648"/>
    </row>
    <row r="6" spans="2:9" x14ac:dyDescent="0.25">
      <c r="B6" s="639" t="s">
        <v>239</v>
      </c>
      <c r="C6" s="639"/>
      <c r="D6" s="639"/>
      <c r="E6" s="639"/>
      <c r="F6" s="639"/>
      <c r="G6" s="639"/>
      <c r="H6" s="639"/>
      <c r="I6" s="639"/>
    </row>
    <row r="7" spans="2:9" x14ac:dyDescent="0.25">
      <c r="B7" s="639" t="s">
        <v>293</v>
      </c>
      <c r="C7" s="639"/>
      <c r="D7" s="639"/>
      <c r="E7" s="639"/>
      <c r="F7" s="639"/>
      <c r="G7" s="639"/>
      <c r="H7" s="639"/>
      <c r="I7" s="639"/>
    </row>
    <row r="8" spans="2:9" ht="15.75" thickBot="1" x14ac:dyDescent="0.3">
      <c r="B8" s="93"/>
      <c r="C8" s="93"/>
      <c r="D8" s="93"/>
      <c r="E8" s="93"/>
      <c r="F8" s="93"/>
      <c r="G8" s="93"/>
      <c r="H8" s="93"/>
      <c r="I8" s="93"/>
    </row>
    <row r="9" spans="2:9" ht="16.5" thickTop="1" thickBot="1" x14ac:dyDescent="0.3">
      <c r="B9" s="803" t="s">
        <v>0</v>
      </c>
      <c r="C9" s="717" t="s">
        <v>84</v>
      </c>
      <c r="D9" s="717" t="s">
        <v>85</v>
      </c>
      <c r="E9" s="717" t="s">
        <v>86</v>
      </c>
      <c r="F9" s="717" t="s">
        <v>87</v>
      </c>
      <c r="G9" s="719" t="s">
        <v>88</v>
      </c>
      <c r="H9" s="719" t="s">
        <v>89</v>
      </c>
      <c r="I9" s="721" t="s">
        <v>57</v>
      </c>
    </row>
    <row r="10" spans="2:9" ht="15.75" thickBot="1" x14ac:dyDescent="0.3">
      <c r="B10" s="804"/>
      <c r="C10" s="718"/>
      <c r="D10" s="718"/>
      <c r="E10" s="718"/>
      <c r="F10" s="718"/>
      <c r="G10" s="720"/>
      <c r="H10" s="720"/>
      <c r="I10" s="722"/>
    </row>
    <row r="11" spans="2:9" ht="15.75" thickBot="1" x14ac:dyDescent="0.3">
      <c r="B11" s="259" t="s">
        <v>257</v>
      </c>
      <c r="C11" s="467">
        <f t="shared" ref="C11:H11" si="0">B11-1</f>
        <v>-2</v>
      </c>
      <c r="D11" s="467">
        <f t="shared" si="0"/>
        <v>-3</v>
      </c>
      <c r="E11" s="467">
        <f t="shared" si="0"/>
        <v>-4</v>
      </c>
      <c r="F11" s="467">
        <f t="shared" si="0"/>
        <v>-5</v>
      </c>
      <c r="G11" s="467">
        <f t="shared" si="0"/>
        <v>-6</v>
      </c>
      <c r="H11" s="467">
        <f t="shared" si="0"/>
        <v>-7</v>
      </c>
      <c r="I11" s="468" t="s">
        <v>268</v>
      </c>
    </row>
    <row r="12" spans="2:9" x14ac:dyDescent="0.25">
      <c r="B12" s="205">
        <v>1</v>
      </c>
      <c r="C12" s="231" t="s">
        <v>90</v>
      </c>
      <c r="D12" s="293">
        <v>3</v>
      </c>
      <c r="E12" s="188">
        <v>457</v>
      </c>
      <c r="F12" s="188">
        <v>59</v>
      </c>
      <c r="G12" s="273">
        <f>E12/D12*100%</f>
        <v>152.33333333333334</v>
      </c>
      <c r="H12" s="273">
        <f>F12/D12*100%</f>
        <v>19.666666666666668</v>
      </c>
      <c r="I12" s="274">
        <f>E12/F12*100%</f>
        <v>7.7457627118644066</v>
      </c>
    </row>
    <row r="13" spans="2:9" x14ac:dyDescent="0.25">
      <c r="B13" s="198">
        <v>2</v>
      </c>
      <c r="C13" s="120" t="s">
        <v>91</v>
      </c>
      <c r="D13" s="294">
        <v>1</v>
      </c>
      <c r="E13" s="189">
        <v>215</v>
      </c>
      <c r="F13" s="189">
        <v>23</v>
      </c>
      <c r="G13" s="275">
        <f>E13/D13*100%</f>
        <v>215</v>
      </c>
      <c r="H13" s="275">
        <f>F13/D13*100%</f>
        <v>23</v>
      </c>
      <c r="I13" s="276">
        <f>E13/F13*100%</f>
        <v>9.3478260869565215</v>
      </c>
    </row>
    <row r="14" spans="2:9" x14ac:dyDescent="0.25">
      <c r="B14" s="198">
        <v>3</v>
      </c>
      <c r="C14" s="120" t="s">
        <v>92</v>
      </c>
      <c r="D14" s="294">
        <v>2</v>
      </c>
      <c r="E14" s="189">
        <v>405</v>
      </c>
      <c r="F14" s="189">
        <v>34</v>
      </c>
      <c r="G14" s="275">
        <f>E14/D14*100%</f>
        <v>202.5</v>
      </c>
      <c r="H14" s="275">
        <f>F14/D14*100%</f>
        <v>17</v>
      </c>
      <c r="I14" s="276">
        <f>E14/F14*100%</f>
        <v>11.911764705882353</v>
      </c>
    </row>
    <row r="15" spans="2:9" x14ac:dyDescent="0.25">
      <c r="B15" s="198">
        <v>4</v>
      </c>
      <c r="C15" s="120" t="s">
        <v>93</v>
      </c>
      <c r="D15" s="294">
        <v>0</v>
      </c>
      <c r="E15" s="189"/>
      <c r="F15" s="189">
        <v>0</v>
      </c>
      <c r="G15" s="275">
        <v>0</v>
      </c>
      <c r="H15" s="275">
        <v>0</v>
      </c>
      <c r="I15" s="276">
        <v>0</v>
      </c>
    </row>
    <row r="16" spans="2:9" x14ac:dyDescent="0.25">
      <c r="B16" s="198">
        <v>5</v>
      </c>
      <c r="C16" s="120" t="s">
        <v>94</v>
      </c>
      <c r="D16" s="294">
        <v>3</v>
      </c>
      <c r="E16" s="189">
        <v>731</v>
      </c>
      <c r="F16" s="189">
        <v>74</v>
      </c>
      <c r="G16" s="275">
        <f>E16/D16*100%</f>
        <v>243.66666666666666</v>
      </c>
      <c r="H16" s="275">
        <f>F16/D16*100%</f>
        <v>24.666666666666668</v>
      </c>
      <c r="I16" s="276">
        <f>E16/F16*100%</f>
        <v>9.878378378378379</v>
      </c>
    </row>
    <row r="17" spans="2:9" x14ac:dyDescent="0.25">
      <c r="B17" s="198">
        <v>6</v>
      </c>
      <c r="C17" s="120" t="s">
        <v>95</v>
      </c>
      <c r="D17" s="294">
        <v>0</v>
      </c>
      <c r="E17" s="189">
        <v>0</v>
      </c>
      <c r="F17" s="189">
        <v>0</v>
      </c>
      <c r="G17" s="275">
        <v>0</v>
      </c>
      <c r="H17" s="275">
        <v>0</v>
      </c>
      <c r="I17" s="276">
        <v>0</v>
      </c>
    </row>
    <row r="18" spans="2:9" x14ac:dyDescent="0.25">
      <c r="B18" s="198">
        <v>7</v>
      </c>
      <c r="C18" s="120" t="s">
        <v>96</v>
      </c>
      <c r="D18" s="294">
        <v>0</v>
      </c>
      <c r="E18" s="189">
        <v>0</v>
      </c>
      <c r="F18" s="189">
        <v>0</v>
      </c>
      <c r="G18" s="275">
        <v>0</v>
      </c>
      <c r="H18" s="275">
        <v>0</v>
      </c>
      <c r="I18" s="276">
        <v>0</v>
      </c>
    </row>
    <row r="19" spans="2:9" x14ac:dyDescent="0.25">
      <c r="B19" s="198">
        <v>8</v>
      </c>
      <c r="C19" s="120" t="s">
        <v>97</v>
      </c>
      <c r="D19" s="294">
        <v>0</v>
      </c>
      <c r="E19" s="189">
        <v>0</v>
      </c>
      <c r="F19" s="189">
        <v>0</v>
      </c>
      <c r="G19" s="275">
        <v>0</v>
      </c>
      <c r="H19" s="275">
        <v>0</v>
      </c>
      <c r="I19" s="276">
        <v>0</v>
      </c>
    </row>
    <row r="20" spans="2:9" x14ac:dyDescent="0.25">
      <c r="B20" s="198">
        <v>9</v>
      </c>
      <c r="C20" s="120" t="s">
        <v>98</v>
      </c>
      <c r="D20" s="294">
        <v>2</v>
      </c>
      <c r="E20" s="189">
        <v>355</v>
      </c>
      <c r="F20" s="189">
        <v>47</v>
      </c>
      <c r="G20" s="275">
        <f>E20/D20*100%</f>
        <v>177.5</v>
      </c>
      <c r="H20" s="275">
        <f>F20/D20*100%</f>
        <v>23.5</v>
      </c>
      <c r="I20" s="276">
        <f>E20/F20*100%</f>
        <v>7.5531914893617023</v>
      </c>
    </row>
    <row r="21" spans="2:9" x14ac:dyDescent="0.25">
      <c r="B21" s="198">
        <v>10</v>
      </c>
      <c r="C21" s="120" t="s">
        <v>99</v>
      </c>
      <c r="D21" s="294">
        <v>1</v>
      </c>
      <c r="E21" s="189">
        <v>649</v>
      </c>
      <c r="F21" s="189">
        <v>47</v>
      </c>
      <c r="G21" s="275">
        <f>E21/D21*100%</f>
        <v>649</v>
      </c>
      <c r="H21" s="275">
        <f>F21/D21*100%</f>
        <v>47</v>
      </c>
      <c r="I21" s="276">
        <f>E21/F21*100%</f>
        <v>13.808510638297872</v>
      </c>
    </row>
    <row r="22" spans="2:9" x14ac:dyDescent="0.25">
      <c r="B22" s="198">
        <v>11</v>
      </c>
      <c r="C22" s="120" t="s">
        <v>100</v>
      </c>
      <c r="D22" s="294">
        <v>0</v>
      </c>
      <c r="E22" s="189">
        <v>0</v>
      </c>
      <c r="F22" s="189">
        <v>0</v>
      </c>
      <c r="G22" s="275">
        <v>0</v>
      </c>
      <c r="H22" s="275">
        <v>0</v>
      </c>
      <c r="I22" s="276">
        <v>0</v>
      </c>
    </row>
    <row r="23" spans="2:9" x14ac:dyDescent="0.25">
      <c r="B23" s="198">
        <v>12</v>
      </c>
      <c r="C23" s="120" t="s">
        <v>101</v>
      </c>
      <c r="D23" s="294">
        <v>0</v>
      </c>
      <c r="E23" s="189">
        <v>0</v>
      </c>
      <c r="F23" s="189">
        <v>0</v>
      </c>
      <c r="G23" s="275">
        <v>0</v>
      </c>
      <c r="H23" s="275">
        <v>0</v>
      </c>
      <c r="I23" s="276">
        <v>0</v>
      </c>
    </row>
    <row r="24" spans="2:9" x14ac:dyDescent="0.25">
      <c r="B24" s="198">
        <v>13</v>
      </c>
      <c r="C24" s="120" t="s">
        <v>102</v>
      </c>
      <c r="D24" s="294">
        <v>4</v>
      </c>
      <c r="E24" s="189">
        <v>1769</v>
      </c>
      <c r="F24" s="189">
        <v>134</v>
      </c>
      <c r="G24" s="275">
        <f>E24/D24*100%</f>
        <v>442.25</v>
      </c>
      <c r="H24" s="275">
        <f>F24/D24*100%</f>
        <v>33.5</v>
      </c>
      <c r="I24" s="276">
        <f>E24/F24*100%</f>
        <v>13.201492537313433</v>
      </c>
    </row>
    <row r="25" spans="2:9" x14ac:dyDescent="0.25">
      <c r="B25" s="198">
        <v>14</v>
      </c>
      <c r="C25" s="120" t="s">
        <v>103</v>
      </c>
      <c r="D25" s="294">
        <v>3</v>
      </c>
      <c r="E25" s="189">
        <v>1330</v>
      </c>
      <c r="F25" s="189">
        <v>104</v>
      </c>
      <c r="G25" s="275">
        <f>E25/D25*100%</f>
        <v>443.33333333333331</v>
      </c>
      <c r="H25" s="275">
        <f>F25/D25*100%</f>
        <v>34.666666666666664</v>
      </c>
      <c r="I25" s="276">
        <f>E25/F25*100%</f>
        <v>12.788461538461538</v>
      </c>
    </row>
    <row r="26" spans="2:9" x14ac:dyDescent="0.25">
      <c r="B26" s="198">
        <v>15</v>
      </c>
      <c r="C26" s="120" t="s">
        <v>104</v>
      </c>
      <c r="D26" s="294">
        <v>1</v>
      </c>
      <c r="E26" s="189">
        <v>32</v>
      </c>
      <c r="F26" s="189">
        <v>11</v>
      </c>
      <c r="G26" s="275">
        <f>E26/D26*100%</f>
        <v>32</v>
      </c>
      <c r="H26" s="275">
        <f>F26/D26*100%</f>
        <v>11</v>
      </c>
      <c r="I26" s="276">
        <f>E26/F26*100%</f>
        <v>2.9090909090909092</v>
      </c>
    </row>
    <row r="27" spans="2:9" x14ac:dyDescent="0.25">
      <c r="B27" s="198">
        <v>16</v>
      </c>
      <c r="C27" s="120" t="s">
        <v>105</v>
      </c>
      <c r="D27" s="294">
        <v>0</v>
      </c>
      <c r="E27" s="189">
        <v>0</v>
      </c>
      <c r="F27" s="189">
        <v>0</v>
      </c>
      <c r="G27" s="275">
        <v>0</v>
      </c>
      <c r="H27" s="275">
        <v>0</v>
      </c>
      <c r="I27" s="276">
        <v>0</v>
      </c>
    </row>
    <row r="28" spans="2:9" x14ac:dyDescent="0.25">
      <c r="B28" s="198">
        <v>17</v>
      </c>
      <c r="C28" s="120" t="s">
        <v>106</v>
      </c>
      <c r="D28" s="294">
        <v>1</v>
      </c>
      <c r="E28" s="189">
        <v>175</v>
      </c>
      <c r="F28" s="189">
        <v>15</v>
      </c>
      <c r="G28" s="275">
        <v>0</v>
      </c>
      <c r="H28" s="275">
        <v>0</v>
      </c>
      <c r="I28" s="276">
        <v>0</v>
      </c>
    </row>
    <row r="29" spans="2:9" x14ac:dyDescent="0.25">
      <c r="B29" s="198">
        <v>18</v>
      </c>
      <c r="C29" s="120" t="s">
        <v>107</v>
      </c>
      <c r="D29" s="294">
        <v>3</v>
      </c>
      <c r="E29" s="189">
        <v>1044</v>
      </c>
      <c r="F29" s="189">
        <v>107</v>
      </c>
      <c r="G29" s="275">
        <f>E29/D29*100%</f>
        <v>348</v>
      </c>
      <c r="H29" s="275">
        <f>F29/D29*100%</f>
        <v>35.666666666666664</v>
      </c>
      <c r="I29" s="276">
        <f>E29/F29*100%</f>
        <v>9.7570093457943923</v>
      </c>
    </row>
    <row r="30" spans="2:9" x14ac:dyDescent="0.25">
      <c r="B30" s="198">
        <v>19</v>
      </c>
      <c r="C30" s="120" t="s">
        <v>108</v>
      </c>
      <c r="D30" s="294">
        <v>0</v>
      </c>
      <c r="E30" s="189">
        <v>0</v>
      </c>
      <c r="F30" s="189">
        <v>0</v>
      </c>
      <c r="G30" s="275">
        <v>0</v>
      </c>
      <c r="H30" s="275">
        <v>0</v>
      </c>
      <c r="I30" s="276">
        <v>0</v>
      </c>
    </row>
    <row r="31" spans="2:9" x14ac:dyDescent="0.25">
      <c r="B31" s="198">
        <v>20</v>
      </c>
      <c r="C31" s="120" t="s">
        <v>109</v>
      </c>
      <c r="D31" s="294">
        <v>0</v>
      </c>
      <c r="E31" s="189">
        <v>0</v>
      </c>
      <c r="F31" s="189">
        <v>0</v>
      </c>
      <c r="G31" s="275">
        <v>0</v>
      </c>
      <c r="H31" s="275">
        <v>0</v>
      </c>
      <c r="I31" s="276">
        <v>0</v>
      </c>
    </row>
    <row r="32" spans="2:9" x14ac:dyDescent="0.25">
      <c r="B32" s="198">
        <v>21</v>
      </c>
      <c r="C32" s="120" t="s">
        <v>110</v>
      </c>
      <c r="D32" s="294">
        <v>0</v>
      </c>
      <c r="E32" s="189">
        <v>0</v>
      </c>
      <c r="F32" s="189">
        <v>0</v>
      </c>
      <c r="G32" s="275">
        <v>0</v>
      </c>
      <c r="H32" s="275">
        <v>0</v>
      </c>
      <c r="I32" s="276">
        <v>0</v>
      </c>
    </row>
    <row r="33" spans="2:9" x14ac:dyDescent="0.25">
      <c r="B33" s="198">
        <v>22</v>
      </c>
      <c r="C33" s="120" t="s">
        <v>111</v>
      </c>
      <c r="D33" s="294">
        <v>2</v>
      </c>
      <c r="E33" s="189">
        <v>1856</v>
      </c>
      <c r="F33" s="189">
        <v>114</v>
      </c>
      <c r="G33" s="275">
        <f>E33/D33*100%</f>
        <v>928</v>
      </c>
      <c r="H33" s="275">
        <f>F33/D33*100%</f>
        <v>57</v>
      </c>
      <c r="I33" s="276">
        <f>E33/F33*100%</f>
        <v>16.280701754385966</v>
      </c>
    </row>
    <row r="34" spans="2:9" x14ac:dyDescent="0.25">
      <c r="B34" s="198">
        <v>23</v>
      </c>
      <c r="C34" s="5" t="s">
        <v>112</v>
      </c>
      <c r="D34" s="294">
        <v>0</v>
      </c>
      <c r="E34" s="189">
        <v>0</v>
      </c>
      <c r="F34" s="189">
        <v>0</v>
      </c>
      <c r="G34" s="275">
        <v>0</v>
      </c>
      <c r="H34" s="275">
        <v>0</v>
      </c>
      <c r="I34" s="276">
        <v>0</v>
      </c>
    </row>
    <row r="35" spans="2:9" x14ac:dyDescent="0.25">
      <c r="B35" s="198">
        <v>24</v>
      </c>
      <c r="C35" s="5" t="s">
        <v>113</v>
      </c>
      <c r="D35" s="294">
        <v>3</v>
      </c>
      <c r="E35" s="189">
        <v>1498</v>
      </c>
      <c r="F35" s="189">
        <v>90</v>
      </c>
      <c r="G35" s="275">
        <f>E35/D35*100%</f>
        <v>499.33333333333331</v>
      </c>
      <c r="H35" s="275">
        <f>F35/D35*100%</f>
        <v>30</v>
      </c>
      <c r="I35" s="276">
        <f>E35/F35*100%</f>
        <v>16.644444444444446</v>
      </c>
    </row>
    <row r="36" spans="2:9" x14ac:dyDescent="0.25">
      <c r="B36" s="198">
        <v>25</v>
      </c>
      <c r="C36" s="5" t="s">
        <v>114</v>
      </c>
      <c r="D36" s="294">
        <v>7</v>
      </c>
      <c r="E36" s="194">
        <v>1172</v>
      </c>
      <c r="F36" s="194">
        <v>165</v>
      </c>
      <c r="G36" s="275">
        <f>E36/D36*100%</f>
        <v>167.42857142857142</v>
      </c>
      <c r="H36" s="275">
        <f>F36/D36*100%</f>
        <v>23.571428571428573</v>
      </c>
      <c r="I36" s="276">
        <f>E36/F36*100%</f>
        <v>7.1030303030303035</v>
      </c>
    </row>
    <row r="37" spans="2:9" ht="15.75" thickBot="1" x14ac:dyDescent="0.3">
      <c r="B37" s="133">
        <v>26</v>
      </c>
      <c r="C37" s="134" t="s">
        <v>115</v>
      </c>
      <c r="D37" s="295">
        <v>7</v>
      </c>
      <c r="E37" s="195">
        <v>4415</v>
      </c>
      <c r="F37" s="195">
        <v>295</v>
      </c>
      <c r="G37" s="277">
        <f>E37/D37*100%</f>
        <v>630.71428571428567</v>
      </c>
      <c r="H37" s="277">
        <f>F37/D37*100%</f>
        <v>42.142857142857146</v>
      </c>
      <c r="I37" s="278">
        <f>E37/F37*100%</f>
        <v>14.966101694915254</v>
      </c>
    </row>
    <row r="38" spans="2:9" x14ac:dyDescent="0.25">
      <c r="B38" s="805" t="s">
        <v>313</v>
      </c>
      <c r="C38" s="806"/>
      <c r="D38" s="469">
        <f>SUM(D12:D37)</f>
        <v>43</v>
      </c>
      <c r="E38" s="469">
        <f>SUM(E12:E37)</f>
        <v>16103</v>
      </c>
      <c r="F38" s="469">
        <f>SUM(F12:F37)</f>
        <v>1319</v>
      </c>
      <c r="G38" s="587">
        <f>AVERAGE(G12:G14,G16,G20:G21,G24:G26,G29,G33,G35:G37)</f>
        <v>366.5042517006803</v>
      </c>
      <c r="H38" s="587">
        <f>AVERAGE(H12:H14,H16,H20:H21,H24:H26,H29,H33,H35:H37)</f>
        <v>30.170068027210885</v>
      </c>
      <c r="I38" s="588">
        <f>AVERAGE(I12:I14,I16,I20:I21,I24:I26,I29,I33,I35:I37)</f>
        <v>10.992554752726962</v>
      </c>
    </row>
    <row r="39" spans="2:9" x14ac:dyDescent="0.25">
      <c r="B39" s="797">
        <v>2015</v>
      </c>
      <c r="C39" s="798"/>
      <c r="D39" s="457">
        <v>44</v>
      </c>
      <c r="E39" s="457">
        <v>15296</v>
      </c>
      <c r="F39" s="457">
        <v>1301</v>
      </c>
      <c r="G39" s="457">
        <v>348.91507936507935</v>
      </c>
      <c r="H39" s="457">
        <v>29.490873015873017</v>
      </c>
      <c r="I39" s="458">
        <v>10.577383102548261</v>
      </c>
    </row>
    <row r="40" spans="2:9" x14ac:dyDescent="0.25">
      <c r="B40" s="807">
        <v>2014</v>
      </c>
      <c r="C40" s="808"/>
      <c r="D40" s="456">
        <v>45</v>
      </c>
      <c r="E40" s="457">
        <v>16031</v>
      </c>
      <c r="F40" s="457">
        <v>1391</v>
      </c>
      <c r="G40" s="457">
        <v>356.64373015873014</v>
      </c>
      <c r="H40" s="457">
        <v>30.253809523809522</v>
      </c>
      <c r="I40" s="458">
        <v>10.762193852922882</v>
      </c>
    </row>
    <row r="41" spans="2:9" x14ac:dyDescent="0.25">
      <c r="B41" s="807">
        <v>2013</v>
      </c>
      <c r="C41" s="808"/>
      <c r="D41" s="456">
        <v>42</v>
      </c>
      <c r="E41" s="456">
        <v>16197</v>
      </c>
      <c r="F41" s="456">
        <v>1317</v>
      </c>
      <c r="G41" s="456">
        <v>360</v>
      </c>
      <c r="H41" s="456">
        <v>30</v>
      </c>
      <c r="I41" s="459">
        <v>11</v>
      </c>
    </row>
    <row r="42" spans="2:9" ht="15.75" thickBot="1" x14ac:dyDescent="0.3">
      <c r="B42" s="809">
        <v>2012</v>
      </c>
      <c r="C42" s="810"/>
      <c r="D42" s="460">
        <v>43</v>
      </c>
      <c r="E42" s="460">
        <v>17034</v>
      </c>
      <c r="F42" s="460">
        <v>1350</v>
      </c>
      <c r="G42" s="460">
        <v>396</v>
      </c>
      <c r="H42" s="460">
        <v>31</v>
      </c>
      <c r="I42" s="461">
        <v>13</v>
      </c>
    </row>
    <row r="43" spans="2:9" ht="15.75" thickTop="1" x14ac:dyDescent="0.25">
      <c r="B43" s="790" t="s">
        <v>320</v>
      </c>
      <c r="C43" s="790"/>
      <c r="D43" s="790"/>
      <c r="E43" s="790"/>
      <c r="F43" s="790"/>
      <c r="G43" s="93"/>
      <c r="H43" s="93"/>
      <c r="I43" s="93"/>
    </row>
  </sheetData>
  <mergeCells count="17">
    <mergeCell ref="B43:F43"/>
    <mergeCell ref="B38:C38"/>
    <mergeCell ref="B39:C39"/>
    <mergeCell ref="B40:C40"/>
    <mergeCell ref="B41:C41"/>
    <mergeCell ref="B42:C42"/>
    <mergeCell ref="B5:I5"/>
    <mergeCell ref="B6:I6"/>
    <mergeCell ref="B7:I7"/>
    <mergeCell ref="G9:G10"/>
    <mergeCell ref="H9:H10"/>
    <mergeCell ref="I9:I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0"/>
  <sheetViews>
    <sheetView topLeftCell="C13" workbookViewId="0">
      <selection activeCell="M35" sqref="M35"/>
    </sheetView>
  </sheetViews>
  <sheetFormatPr defaultRowHeight="15" x14ac:dyDescent="0.25"/>
  <cols>
    <col min="1" max="1" width="5.28515625" customWidth="1"/>
    <col min="2" max="2" width="7.5703125" customWidth="1"/>
    <col min="3" max="3" width="13.28515625" customWidth="1"/>
    <col min="4" max="4" width="10.140625" customWidth="1"/>
    <col min="5" max="5" width="9.7109375" customWidth="1"/>
    <col min="6" max="6" width="9.140625" customWidth="1"/>
    <col min="7" max="7" width="8.7109375" customWidth="1"/>
  </cols>
  <sheetData>
    <row r="2" spans="2:11" x14ac:dyDescent="0.25">
      <c r="B2" s="648" t="s">
        <v>345</v>
      </c>
      <c r="C2" s="648"/>
      <c r="D2" s="648"/>
      <c r="E2" s="648"/>
      <c r="F2" s="648"/>
      <c r="G2" s="648"/>
      <c r="H2" s="648"/>
      <c r="I2" s="648"/>
      <c r="J2" s="648"/>
      <c r="K2" s="648"/>
    </row>
    <row r="3" spans="2:11" x14ac:dyDescent="0.25">
      <c r="B3" s="639" t="s">
        <v>240</v>
      </c>
      <c r="C3" s="639"/>
      <c r="D3" s="639"/>
      <c r="E3" s="639"/>
      <c r="F3" s="639"/>
      <c r="G3" s="639"/>
      <c r="H3" s="639"/>
      <c r="I3" s="639"/>
      <c r="J3" s="639"/>
      <c r="K3" s="639"/>
    </row>
    <row r="4" spans="2:11" x14ac:dyDescent="0.25">
      <c r="B4" s="639" t="s">
        <v>315</v>
      </c>
      <c r="C4" s="639"/>
      <c r="D4" s="639"/>
      <c r="E4" s="639"/>
      <c r="F4" s="639"/>
      <c r="G4" s="639"/>
      <c r="H4" s="639"/>
      <c r="I4" s="639"/>
      <c r="J4" s="639"/>
      <c r="K4" s="639"/>
    </row>
    <row r="5" spans="2:11" ht="15.75" thickBot="1" x14ac:dyDescent="0.3">
      <c r="B5" s="97"/>
      <c r="C5" s="97"/>
      <c r="D5" s="97"/>
      <c r="E5" s="97"/>
      <c r="F5" s="97"/>
      <c r="G5" s="97"/>
      <c r="H5" s="97"/>
      <c r="I5" s="97"/>
      <c r="J5" s="97"/>
      <c r="K5" s="97"/>
    </row>
    <row r="6" spans="2:11" ht="16.5" thickTop="1" thickBot="1" x14ac:dyDescent="0.3">
      <c r="B6" s="811" t="s">
        <v>0</v>
      </c>
      <c r="C6" s="813" t="s">
        <v>84</v>
      </c>
      <c r="D6" s="813" t="s">
        <v>241</v>
      </c>
      <c r="E6" s="813"/>
      <c r="F6" s="813"/>
      <c r="G6" s="815"/>
      <c r="H6" s="816" t="s">
        <v>242</v>
      </c>
      <c r="I6" s="813"/>
      <c r="J6" s="813"/>
      <c r="K6" s="817"/>
    </row>
    <row r="7" spans="2:11" ht="15.75" thickBot="1" x14ac:dyDescent="0.3">
      <c r="B7" s="812"/>
      <c r="C7" s="814"/>
      <c r="D7" s="471" t="s">
        <v>116</v>
      </c>
      <c r="E7" s="471" t="s">
        <v>183</v>
      </c>
      <c r="F7" s="471" t="s">
        <v>192</v>
      </c>
      <c r="G7" s="489" t="s">
        <v>194</v>
      </c>
      <c r="H7" s="497" t="s">
        <v>116</v>
      </c>
      <c r="I7" s="488" t="s">
        <v>183</v>
      </c>
      <c r="J7" s="488" t="s">
        <v>192</v>
      </c>
      <c r="K7" s="472" t="s">
        <v>194</v>
      </c>
    </row>
    <row r="8" spans="2:11" ht="15.75" thickBot="1" x14ac:dyDescent="0.3">
      <c r="B8" s="259" t="s">
        <v>257</v>
      </c>
      <c r="C8" s="467">
        <f t="shared" ref="C8:H8" si="0">B8-1</f>
        <v>-2</v>
      </c>
      <c r="D8" s="467">
        <f t="shared" si="0"/>
        <v>-3</v>
      </c>
      <c r="E8" s="467">
        <f t="shared" si="0"/>
        <v>-4</v>
      </c>
      <c r="F8" s="467">
        <f t="shared" si="0"/>
        <v>-5</v>
      </c>
      <c r="G8" s="490">
        <f t="shared" si="0"/>
        <v>-6</v>
      </c>
      <c r="H8" s="498">
        <f t="shared" si="0"/>
        <v>-7</v>
      </c>
      <c r="I8" s="470" t="s">
        <v>268</v>
      </c>
      <c r="J8" s="262" t="s">
        <v>269</v>
      </c>
      <c r="K8" s="263" t="s">
        <v>270</v>
      </c>
    </row>
    <row r="9" spans="2:11" x14ac:dyDescent="0.25">
      <c r="B9" s="168">
        <v>1</v>
      </c>
      <c r="C9" s="101" t="s">
        <v>90</v>
      </c>
      <c r="D9" s="183">
        <v>31</v>
      </c>
      <c r="E9" s="183">
        <v>2</v>
      </c>
      <c r="F9" s="188">
        <v>1</v>
      </c>
      <c r="G9" s="491">
        <v>0</v>
      </c>
      <c r="H9" s="499">
        <v>192</v>
      </c>
      <c r="I9" s="188">
        <v>41</v>
      </c>
      <c r="J9" s="188">
        <v>25</v>
      </c>
      <c r="K9" s="191">
        <v>0</v>
      </c>
    </row>
    <row r="10" spans="2:11" x14ac:dyDescent="0.25">
      <c r="B10" s="163">
        <v>2</v>
      </c>
      <c r="C10" s="5" t="s">
        <v>91</v>
      </c>
      <c r="D10" s="184">
        <v>23</v>
      </c>
      <c r="E10" s="184">
        <v>3</v>
      </c>
      <c r="F10" s="189">
        <v>0</v>
      </c>
      <c r="G10" s="492">
        <v>1</v>
      </c>
      <c r="H10" s="500">
        <v>138</v>
      </c>
      <c r="I10" s="189">
        <v>60</v>
      </c>
      <c r="J10" s="189">
        <v>0</v>
      </c>
      <c r="K10" s="192">
        <v>29</v>
      </c>
    </row>
    <row r="11" spans="2:11" x14ac:dyDescent="0.25">
      <c r="B11" s="163">
        <v>3</v>
      </c>
      <c r="C11" s="5" t="s">
        <v>92</v>
      </c>
      <c r="D11" s="184">
        <v>28</v>
      </c>
      <c r="E11" s="184">
        <v>2</v>
      </c>
      <c r="F11" s="189">
        <v>1</v>
      </c>
      <c r="G11" s="492">
        <v>0</v>
      </c>
      <c r="H11" s="500">
        <v>177</v>
      </c>
      <c r="I11" s="189">
        <v>56</v>
      </c>
      <c r="J11" s="189">
        <v>18</v>
      </c>
      <c r="K11" s="192">
        <v>0</v>
      </c>
    </row>
    <row r="12" spans="2:11" x14ac:dyDescent="0.25">
      <c r="B12" s="163">
        <v>4</v>
      </c>
      <c r="C12" s="5" t="s">
        <v>93</v>
      </c>
      <c r="D12" s="184">
        <v>34</v>
      </c>
      <c r="E12" s="184">
        <v>3</v>
      </c>
      <c r="F12" s="189">
        <v>1</v>
      </c>
      <c r="G12" s="492">
        <v>1</v>
      </c>
      <c r="H12" s="500">
        <v>205</v>
      </c>
      <c r="I12" s="189">
        <v>52</v>
      </c>
      <c r="J12" s="189">
        <v>12</v>
      </c>
      <c r="K12" s="192">
        <v>17</v>
      </c>
    </row>
    <row r="13" spans="2:11" x14ac:dyDescent="0.25">
      <c r="B13" s="163">
        <v>5</v>
      </c>
      <c r="C13" s="5" t="s">
        <v>94</v>
      </c>
      <c r="D13" s="184">
        <v>41</v>
      </c>
      <c r="E13" s="184">
        <v>3</v>
      </c>
      <c r="F13" s="189">
        <v>1</v>
      </c>
      <c r="G13" s="492">
        <v>0</v>
      </c>
      <c r="H13" s="500">
        <v>261</v>
      </c>
      <c r="I13" s="189">
        <v>60</v>
      </c>
      <c r="J13" s="189">
        <v>30</v>
      </c>
      <c r="K13" s="192">
        <v>0</v>
      </c>
    </row>
    <row r="14" spans="2:11" x14ac:dyDescent="0.25">
      <c r="B14" s="163">
        <v>6</v>
      </c>
      <c r="C14" s="5" t="s">
        <v>95</v>
      </c>
      <c r="D14" s="184">
        <v>39</v>
      </c>
      <c r="E14" s="184">
        <v>3</v>
      </c>
      <c r="F14" s="189">
        <v>0</v>
      </c>
      <c r="G14" s="492">
        <v>1</v>
      </c>
      <c r="H14" s="500">
        <v>266</v>
      </c>
      <c r="I14" s="189">
        <v>57</v>
      </c>
      <c r="J14" s="189">
        <v>0</v>
      </c>
      <c r="K14" s="192">
        <v>45</v>
      </c>
    </row>
    <row r="15" spans="2:11" x14ac:dyDescent="0.25">
      <c r="B15" s="163">
        <v>7</v>
      </c>
      <c r="C15" s="5" t="s">
        <v>96</v>
      </c>
      <c r="D15" s="184">
        <v>21</v>
      </c>
      <c r="E15" s="184">
        <v>1</v>
      </c>
      <c r="F15" s="189">
        <v>0</v>
      </c>
      <c r="G15" s="492">
        <v>0</v>
      </c>
      <c r="H15" s="500">
        <v>150</v>
      </c>
      <c r="I15" s="189">
        <v>26</v>
      </c>
      <c r="J15" s="189">
        <v>0</v>
      </c>
      <c r="K15" s="192">
        <v>0</v>
      </c>
    </row>
    <row r="16" spans="2:11" x14ac:dyDescent="0.25">
      <c r="B16" s="163">
        <v>8</v>
      </c>
      <c r="C16" s="5" t="s">
        <v>97</v>
      </c>
      <c r="D16" s="184">
        <v>11</v>
      </c>
      <c r="E16" s="184">
        <v>1</v>
      </c>
      <c r="F16" s="189">
        <v>0</v>
      </c>
      <c r="G16" s="492">
        <v>0</v>
      </c>
      <c r="H16" s="500">
        <v>66</v>
      </c>
      <c r="I16" s="189">
        <v>19</v>
      </c>
      <c r="J16" s="189">
        <v>0</v>
      </c>
      <c r="K16" s="192">
        <v>0</v>
      </c>
    </row>
    <row r="17" spans="2:11" x14ac:dyDescent="0.25">
      <c r="B17" s="163">
        <v>9</v>
      </c>
      <c r="C17" s="5" t="s">
        <v>98</v>
      </c>
      <c r="D17" s="184">
        <v>26</v>
      </c>
      <c r="E17" s="184">
        <v>2</v>
      </c>
      <c r="F17" s="189">
        <v>1</v>
      </c>
      <c r="G17" s="492">
        <v>1</v>
      </c>
      <c r="H17" s="500">
        <v>163</v>
      </c>
      <c r="I17" s="189">
        <v>39</v>
      </c>
      <c r="J17" s="189">
        <v>24</v>
      </c>
      <c r="K17" s="192">
        <v>29</v>
      </c>
    </row>
    <row r="18" spans="2:11" x14ac:dyDescent="0.25">
      <c r="B18" s="163">
        <v>10</v>
      </c>
      <c r="C18" s="5" t="s">
        <v>99</v>
      </c>
      <c r="D18" s="184">
        <v>28</v>
      </c>
      <c r="E18" s="184">
        <v>3</v>
      </c>
      <c r="F18" s="189">
        <v>0</v>
      </c>
      <c r="G18" s="492">
        <v>0</v>
      </c>
      <c r="H18" s="500">
        <v>185</v>
      </c>
      <c r="I18" s="189">
        <v>67</v>
      </c>
      <c r="J18" s="189">
        <v>0</v>
      </c>
      <c r="K18" s="192">
        <v>0</v>
      </c>
    </row>
    <row r="19" spans="2:11" x14ac:dyDescent="0.25">
      <c r="B19" s="163">
        <v>11</v>
      </c>
      <c r="C19" s="5" t="s">
        <v>100</v>
      </c>
      <c r="D19" s="184">
        <v>25</v>
      </c>
      <c r="E19" s="184">
        <v>2</v>
      </c>
      <c r="F19" s="189">
        <v>1</v>
      </c>
      <c r="G19" s="492">
        <v>0</v>
      </c>
      <c r="H19" s="500">
        <v>152</v>
      </c>
      <c r="I19" s="189">
        <v>40</v>
      </c>
      <c r="J19" s="189">
        <v>22</v>
      </c>
      <c r="K19" s="192">
        <v>0</v>
      </c>
    </row>
    <row r="20" spans="2:11" x14ac:dyDescent="0.25">
      <c r="B20" s="163">
        <v>12</v>
      </c>
      <c r="C20" s="5" t="s">
        <v>101</v>
      </c>
      <c r="D20" s="184">
        <v>24</v>
      </c>
      <c r="E20" s="184">
        <v>1</v>
      </c>
      <c r="F20" s="189">
        <v>0</v>
      </c>
      <c r="G20" s="492">
        <v>1</v>
      </c>
      <c r="H20" s="500">
        <v>142</v>
      </c>
      <c r="I20" s="189">
        <v>23</v>
      </c>
      <c r="J20" s="189">
        <v>0</v>
      </c>
      <c r="K20" s="192">
        <v>34</v>
      </c>
    </row>
    <row r="21" spans="2:11" x14ac:dyDescent="0.25">
      <c r="B21" s="163">
        <v>13</v>
      </c>
      <c r="C21" s="5" t="s">
        <v>102</v>
      </c>
      <c r="D21" s="184">
        <v>30</v>
      </c>
      <c r="E21" s="184">
        <v>3</v>
      </c>
      <c r="F21" s="189">
        <v>1</v>
      </c>
      <c r="G21" s="492">
        <v>0</v>
      </c>
      <c r="H21" s="500">
        <v>186</v>
      </c>
      <c r="I21" s="189">
        <v>64</v>
      </c>
      <c r="J21" s="189">
        <v>18</v>
      </c>
      <c r="K21" s="192">
        <v>0</v>
      </c>
    </row>
    <row r="22" spans="2:11" x14ac:dyDescent="0.25">
      <c r="B22" s="163">
        <v>14</v>
      </c>
      <c r="C22" s="5" t="s">
        <v>103</v>
      </c>
      <c r="D22" s="184">
        <v>24</v>
      </c>
      <c r="E22" s="184">
        <v>3</v>
      </c>
      <c r="F22" s="189">
        <v>0</v>
      </c>
      <c r="G22" s="492">
        <v>1</v>
      </c>
      <c r="H22" s="500">
        <v>150</v>
      </c>
      <c r="I22" s="189">
        <v>60</v>
      </c>
      <c r="J22" s="189">
        <v>0</v>
      </c>
      <c r="K22" s="192">
        <v>23</v>
      </c>
    </row>
    <row r="23" spans="2:11" x14ac:dyDescent="0.25">
      <c r="B23" s="163">
        <v>15</v>
      </c>
      <c r="C23" s="5" t="s">
        <v>104</v>
      </c>
      <c r="D23" s="184">
        <v>30</v>
      </c>
      <c r="E23" s="184">
        <v>3</v>
      </c>
      <c r="F23" s="189">
        <v>1</v>
      </c>
      <c r="G23" s="492">
        <v>0</v>
      </c>
      <c r="H23" s="843">
        <v>206</v>
      </c>
      <c r="I23" s="189">
        <v>55</v>
      </c>
      <c r="J23" s="189">
        <v>29</v>
      </c>
      <c r="K23" s="192">
        <v>0</v>
      </c>
    </row>
    <row r="24" spans="2:11" x14ac:dyDescent="0.25">
      <c r="B24" s="163">
        <v>16</v>
      </c>
      <c r="C24" s="5" t="s">
        <v>105</v>
      </c>
      <c r="D24" s="184">
        <v>33</v>
      </c>
      <c r="E24" s="184">
        <v>2</v>
      </c>
      <c r="F24" s="189">
        <v>0</v>
      </c>
      <c r="G24" s="492">
        <v>1</v>
      </c>
      <c r="H24" s="500">
        <v>214</v>
      </c>
      <c r="I24" s="189">
        <v>42</v>
      </c>
      <c r="J24" s="189">
        <v>0</v>
      </c>
      <c r="K24" s="192">
        <v>21</v>
      </c>
    </row>
    <row r="25" spans="2:11" x14ac:dyDescent="0.25">
      <c r="B25" s="163">
        <v>17</v>
      </c>
      <c r="C25" s="5" t="s">
        <v>106</v>
      </c>
      <c r="D25" s="184">
        <v>38</v>
      </c>
      <c r="E25" s="184">
        <v>2</v>
      </c>
      <c r="F25" s="189">
        <v>1</v>
      </c>
      <c r="G25" s="492">
        <v>0</v>
      </c>
      <c r="H25" s="500">
        <v>234</v>
      </c>
      <c r="I25" s="189">
        <v>52</v>
      </c>
      <c r="J25" s="189">
        <v>29</v>
      </c>
      <c r="K25" s="192">
        <v>0</v>
      </c>
    </row>
    <row r="26" spans="2:11" x14ac:dyDescent="0.25">
      <c r="B26" s="163">
        <v>18</v>
      </c>
      <c r="C26" s="5" t="s">
        <v>107</v>
      </c>
      <c r="D26" s="184">
        <v>25</v>
      </c>
      <c r="E26" s="184">
        <v>4</v>
      </c>
      <c r="F26" s="189">
        <v>0</v>
      </c>
      <c r="G26" s="492">
        <v>0</v>
      </c>
      <c r="H26" s="500">
        <v>172</v>
      </c>
      <c r="I26" s="189">
        <v>40</v>
      </c>
      <c r="J26" s="189">
        <v>0</v>
      </c>
      <c r="K26" s="192">
        <v>0</v>
      </c>
    </row>
    <row r="27" spans="2:11" x14ac:dyDescent="0.25">
      <c r="B27" s="163">
        <v>19</v>
      </c>
      <c r="C27" s="5" t="s">
        <v>108</v>
      </c>
      <c r="D27" s="184">
        <v>28</v>
      </c>
      <c r="E27" s="184">
        <v>3</v>
      </c>
      <c r="F27" s="189">
        <v>1</v>
      </c>
      <c r="G27" s="492">
        <v>0</v>
      </c>
      <c r="H27" s="500">
        <v>169</v>
      </c>
      <c r="I27" s="189">
        <v>48</v>
      </c>
      <c r="J27" s="189">
        <v>25</v>
      </c>
      <c r="K27" s="192">
        <v>0</v>
      </c>
    </row>
    <row r="28" spans="2:11" x14ac:dyDescent="0.25">
      <c r="B28" s="163">
        <v>20</v>
      </c>
      <c r="C28" s="5" t="s">
        <v>109</v>
      </c>
      <c r="D28" s="184">
        <v>26</v>
      </c>
      <c r="E28" s="184">
        <v>4</v>
      </c>
      <c r="F28" s="189">
        <v>1</v>
      </c>
      <c r="G28" s="492">
        <v>0</v>
      </c>
      <c r="H28" s="500">
        <v>146</v>
      </c>
      <c r="I28" s="189">
        <v>79</v>
      </c>
      <c r="J28" s="189">
        <v>34</v>
      </c>
      <c r="K28" s="192">
        <v>0</v>
      </c>
    </row>
    <row r="29" spans="2:11" x14ac:dyDescent="0.25">
      <c r="B29" s="163">
        <v>21</v>
      </c>
      <c r="C29" s="5" t="s">
        <v>110</v>
      </c>
      <c r="D29" s="184">
        <v>29</v>
      </c>
      <c r="E29" s="184">
        <v>3</v>
      </c>
      <c r="F29" s="189">
        <v>0</v>
      </c>
      <c r="G29" s="492">
        <v>1</v>
      </c>
      <c r="H29" s="500">
        <v>196</v>
      </c>
      <c r="I29" s="189">
        <v>54</v>
      </c>
      <c r="J29" s="189">
        <v>0</v>
      </c>
      <c r="K29" s="192">
        <v>22</v>
      </c>
    </row>
    <row r="30" spans="2:11" x14ac:dyDescent="0.25">
      <c r="B30" s="163">
        <v>22</v>
      </c>
      <c r="C30" s="5" t="s">
        <v>111</v>
      </c>
      <c r="D30" s="184">
        <v>36</v>
      </c>
      <c r="E30" s="186">
        <v>3</v>
      </c>
      <c r="F30" s="189">
        <v>1</v>
      </c>
      <c r="G30" s="492">
        <v>0</v>
      </c>
      <c r="H30" s="500">
        <v>225</v>
      </c>
      <c r="I30" s="189">
        <v>59</v>
      </c>
      <c r="J30" s="189">
        <v>24</v>
      </c>
      <c r="K30" s="192">
        <v>0</v>
      </c>
    </row>
    <row r="31" spans="2:11" x14ac:dyDescent="0.25">
      <c r="B31" s="163">
        <v>23</v>
      </c>
      <c r="C31" s="5" t="s">
        <v>112</v>
      </c>
      <c r="D31" s="184">
        <v>25</v>
      </c>
      <c r="E31" s="184">
        <v>2</v>
      </c>
      <c r="F31" s="189">
        <v>0</v>
      </c>
      <c r="G31" s="492">
        <v>0</v>
      </c>
      <c r="H31" s="500">
        <v>143</v>
      </c>
      <c r="I31" s="189">
        <v>35</v>
      </c>
      <c r="J31" s="189">
        <v>0</v>
      </c>
      <c r="K31" s="192">
        <v>0</v>
      </c>
    </row>
    <row r="32" spans="2:11" x14ac:dyDescent="0.25">
      <c r="B32" s="163">
        <v>24</v>
      </c>
      <c r="C32" s="5" t="s">
        <v>113</v>
      </c>
      <c r="D32" s="184">
        <v>20</v>
      </c>
      <c r="E32" s="184">
        <v>1</v>
      </c>
      <c r="F32" s="189">
        <v>2</v>
      </c>
      <c r="G32" s="492">
        <v>1</v>
      </c>
      <c r="H32" s="500">
        <v>119</v>
      </c>
      <c r="I32" s="189">
        <v>24</v>
      </c>
      <c r="J32" s="189">
        <v>62</v>
      </c>
      <c r="K32" s="192">
        <v>22</v>
      </c>
    </row>
    <row r="33" spans="2:11" x14ac:dyDescent="0.25">
      <c r="B33" s="163">
        <v>25</v>
      </c>
      <c r="C33" s="5" t="s">
        <v>114</v>
      </c>
      <c r="D33" s="184">
        <v>20</v>
      </c>
      <c r="E33" s="184">
        <v>3</v>
      </c>
      <c r="F33" s="189">
        <v>0</v>
      </c>
      <c r="G33" s="492">
        <v>0</v>
      </c>
      <c r="H33" s="500">
        <v>150</v>
      </c>
      <c r="I33" s="189">
        <v>73</v>
      </c>
      <c r="J33" s="189">
        <v>0</v>
      </c>
      <c r="K33" s="192">
        <v>0</v>
      </c>
    </row>
    <row r="34" spans="2:11" ht="15.75" thickBot="1" x14ac:dyDescent="0.3">
      <c r="B34" s="133">
        <v>26</v>
      </c>
      <c r="C34" s="134" t="s">
        <v>115</v>
      </c>
      <c r="D34" s="185">
        <v>15</v>
      </c>
      <c r="E34" s="187">
        <v>3</v>
      </c>
      <c r="F34" s="190">
        <v>1</v>
      </c>
      <c r="G34" s="493">
        <v>2</v>
      </c>
      <c r="H34" s="501">
        <v>111</v>
      </c>
      <c r="I34" s="190">
        <v>79</v>
      </c>
      <c r="J34" s="190">
        <v>30</v>
      </c>
      <c r="K34" s="487">
        <v>78</v>
      </c>
    </row>
    <row r="35" spans="2:11" x14ac:dyDescent="0.25">
      <c r="B35" s="746" t="s">
        <v>313</v>
      </c>
      <c r="C35" s="747"/>
      <c r="D35" s="182">
        <f t="shared" ref="D35:K35" si="1">SUM(D9:D34)</f>
        <v>710</v>
      </c>
      <c r="E35" s="196">
        <f t="shared" si="1"/>
        <v>65</v>
      </c>
      <c r="F35" s="197">
        <f t="shared" si="1"/>
        <v>15</v>
      </c>
      <c r="G35" s="494">
        <f t="shared" si="1"/>
        <v>11</v>
      </c>
      <c r="H35" s="844">
        <f t="shared" si="1"/>
        <v>4518</v>
      </c>
      <c r="I35" s="197">
        <f t="shared" si="1"/>
        <v>1304</v>
      </c>
      <c r="J35" s="197">
        <f>SUM(J9:J34)</f>
        <v>382</v>
      </c>
      <c r="K35" s="298">
        <f t="shared" si="1"/>
        <v>320</v>
      </c>
    </row>
    <row r="36" spans="2:11" x14ac:dyDescent="0.25">
      <c r="B36" s="748">
        <v>2015</v>
      </c>
      <c r="C36" s="749"/>
      <c r="D36" s="456">
        <v>716</v>
      </c>
      <c r="E36" s="456">
        <v>65</v>
      </c>
      <c r="F36" s="456">
        <v>16</v>
      </c>
      <c r="G36" s="495">
        <v>11</v>
      </c>
      <c r="H36" s="503">
        <v>4574</v>
      </c>
      <c r="I36" s="456">
        <v>1212</v>
      </c>
      <c r="J36" s="456">
        <v>349</v>
      </c>
      <c r="K36" s="459">
        <v>288</v>
      </c>
    </row>
    <row r="37" spans="2:11" x14ac:dyDescent="0.25">
      <c r="B37" s="748">
        <v>2014</v>
      </c>
      <c r="C37" s="749"/>
      <c r="D37" s="456">
        <v>727</v>
      </c>
      <c r="E37" s="456">
        <v>65</v>
      </c>
      <c r="F37" s="456">
        <v>16</v>
      </c>
      <c r="G37" s="495">
        <v>11</v>
      </c>
      <c r="H37" s="503">
        <v>4709</v>
      </c>
      <c r="I37" s="456">
        <v>1222</v>
      </c>
      <c r="J37" s="456">
        <v>370</v>
      </c>
      <c r="K37" s="459">
        <v>250</v>
      </c>
    </row>
    <row r="38" spans="2:11" x14ac:dyDescent="0.25">
      <c r="B38" s="750">
        <v>2013</v>
      </c>
      <c r="C38" s="751"/>
      <c r="D38" s="456">
        <v>741</v>
      </c>
      <c r="E38" s="456">
        <v>65</v>
      </c>
      <c r="F38" s="456">
        <v>16</v>
      </c>
      <c r="G38" s="495">
        <v>11</v>
      </c>
      <c r="H38" s="503">
        <v>4768</v>
      </c>
      <c r="I38" s="456">
        <v>1216</v>
      </c>
      <c r="J38" s="456">
        <v>395</v>
      </c>
      <c r="K38" s="459">
        <v>261</v>
      </c>
    </row>
    <row r="39" spans="2:11" ht="15.75" thickBot="1" x14ac:dyDescent="0.3">
      <c r="B39" s="752">
        <v>2012</v>
      </c>
      <c r="C39" s="753"/>
      <c r="D39" s="460">
        <v>748</v>
      </c>
      <c r="E39" s="460">
        <v>65</v>
      </c>
      <c r="F39" s="460">
        <v>16</v>
      </c>
      <c r="G39" s="496">
        <v>11</v>
      </c>
      <c r="H39" s="504">
        <v>4970</v>
      </c>
      <c r="I39" s="460">
        <v>1152</v>
      </c>
      <c r="J39" s="460">
        <v>307</v>
      </c>
      <c r="K39" s="461">
        <v>234</v>
      </c>
    </row>
    <row r="40" spans="2:11" ht="15.75" thickTop="1" x14ac:dyDescent="0.25">
      <c r="B40" s="670" t="s">
        <v>320</v>
      </c>
      <c r="C40" s="670"/>
      <c r="D40" s="670"/>
      <c r="E40" s="670"/>
      <c r="F40" s="670"/>
      <c r="G40" s="117"/>
      <c r="H40" s="117"/>
      <c r="I40" s="117"/>
      <c r="J40" s="117"/>
      <c r="K40" s="117"/>
    </row>
  </sheetData>
  <mergeCells count="13">
    <mergeCell ref="B2:K2"/>
    <mergeCell ref="B3:K3"/>
    <mergeCell ref="B40:F40"/>
    <mergeCell ref="B35:C35"/>
    <mergeCell ref="B36:C36"/>
    <mergeCell ref="B37:C37"/>
    <mergeCell ref="B38:C38"/>
    <mergeCell ref="B39:C39"/>
    <mergeCell ref="B4:K4"/>
    <mergeCell ref="B6:B7"/>
    <mergeCell ref="C6:C7"/>
    <mergeCell ref="D6:G6"/>
    <mergeCell ref="H6:K6"/>
  </mergeCells>
  <pageMargins left="0.7" right="0.7" top="0.75" bottom="0.75" header="0.3" footer="0.3"/>
  <pageSetup paperSize="9" scale="78" orientation="portrait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0"/>
  <sheetViews>
    <sheetView topLeftCell="B1" workbookViewId="0">
      <selection activeCell="J42" sqref="J42"/>
    </sheetView>
  </sheetViews>
  <sheetFormatPr defaultRowHeight="15" x14ac:dyDescent="0.25"/>
  <cols>
    <col min="1" max="1" width="5" customWidth="1"/>
    <col min="2" max="2" width="7.28515625" customWidth="1"/>
    <col min="3" max="3" width="17.85546875" customWidth="1"/>
    <col min="7" max="7" width="12.42578125" customWidth="1"/>
    <col min="9" max="9" width="12.28515625" customWidth="1"/>
  </cols>
  <sheetData>
    <row r="2" spans="2:11" x14ac:dyDescent="0.25">
      <c r="B2" s="648" t="s">
        <v>347</v>
      </c>
      <c r="C2" s="648"/>
      <c r="D2" s="648"/>
      <c r="E2" s="648"/>
      <c r="F2" s="648"/>
      <c r="G2" s="648"/>
      <c r="H2" s="648"/>
      <c r="I2" s="648"/>
      <c r="J2" s="648"/>
      <c r="K2" s="648"/>
    </row>
    <row r="3" spans="2:11" x14ac:dyDescent="0.25">
      <c r="B3" s="639" t="s">
        <v>243</v>
      </c>
      <c r="C3" s="639"/>
      <c r="D3" s="639"/>
      <c r="E3" s="639"/>
      <c r="F3" s="639"/>
      <c r="G3" s="639"/>
      <c r="H3" s="639"/>
      <c r="I3" s="639"/>
      <c r="J3" s="639"/>
      <c r="K3" s="639"/>
    </row>
    <row r="4" spans="2:11" x14ac:dyDescent="0.25">
      <c r="B4" s="639" t="s">
        <v>316</v>
      </c>
      <c r="C4" s="639"/>
      <c r="D4" s="639"/>
      <c r="E4" s="639"/>
      <c r="F4" s="639"/>
      <c r="G4" s="639"/>
      <c r="H4" s="639"/>
      <c r="I4" s="639"/>
      <c r="J4" s="639"/>
      <c r="K4" s="639"/>
    </row>
    <row r="5" spans="2:11" ht="15.75" thickBot="1" x14ac:dyDescent="0.3"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2:11" ht="16.5" thickTop="1" thickBot="1" x14ac:dyDescent="0.3">
      <c r="B6" s="811" t="s">
        <v>0</v>
      </c>
      <c r="C6" s="813" t="s">
        <v>84</v>
      </c>
      <c r="D6" s="813" t="s">
        <v>241</v>
      </c>
      <c r="E6" s="813"/>
      <c r="F6" s="813"/>
      <c r="G6" s="815"/>
      <c r="H6" s="816" t="s">
        <v>242</v>
      </c>
      <c r="I6" s="813"/>
      <c r="J6" s="813"/>
      <c r="K6" s="817"/>
    </row>
    <row r="7" spans="2:11" ht="15.75" thickBot="1" x14ac:dyDescent="0.3">
      <c r="B7" s="812"/>
      <c r="C7" s="814"/>
      <c r="D7" s="471" t="s">
        <v>116</v>
      </c>
      <c r="E7" s="471" t="s">
        <v>183</v>
      </c>
      <c r="F7" s="471" t="s">
        <v>192</v>
      </c>
      <c r="G7" s="489" t="s">
        <v>194</v>
      </c>
      <c r="H7" s="497" t="s">
        <v>116</v>
      </c>
      <c r="I7" s="505" t="s">
        <v>183</v>
      </c>
      <c r="J7" s="505" t="s">
        <v>192</v>
      </c>
      <c r="K7" s="472" t="s">
        <v>194</v>
      </c>
    </row>
    <row r="8" spans="2:11" ht="15.75" thickBot="1" x14ac:dyDescent="0.3">
      <c r="B8" s="259" t="s">
        <v>257</v>
      </c>
      <c r="C8" s="467">
        <f t="shared" ref="C8:H8" si="0">B8-1</f>
        <v>-2</v>
      </c>
      <c r="D8" s="467">
        <f t="shared" si="0"/>
        <v>-3</v>
      </c>
      <c r="E8" s="467">
        <f t="shared" si="0"/>
        <v>-4</v>
      </c>
      <c r="F8" s="467">
        <f t="shared" si="0"/>
        <v>-5</v>
      </c>
      <c r="G8" s="490">
        <f t="shared" si="0"/>
        <v>-6</v>
      </c>
      <c r="H8" s="498">
        <f t="shared" si="0"/>
        <v>-7</v>
      </c>
      <c r="I8" s="470" t="s">
        <v>268</v>
      </c>
      <c r="J8" s="262" t="s">
        <v>269</v>
      </c>
      <c r="K8" s="263" t="s">
        <v>270</v>
      </c>
    </row>
    <row r="9" spans="2:11" x14ac:dyDescent="0.25">
      <c r="B9" s="168">
        <v>1</v>
      </c>
      <c r="C9" s="101" t="s">
        <v>90</v>
      </c>
      <c r="D9" s="118">
        <v>1</v>
      </c>
      <c r="E9" s="183">
        <v>1</v>
      </c>
      <c r="F9" s="188">
        <v>0</v>
      </c>
      <c r="G9" s="491">
        <v>3</v>
      </c>
      <c r="H9" s="499">
        <v>15</v>
      </c>
      <c r="I9" s="188">
        <v>6</v>
      </c>
      <c r="J9" s="188">
        <v>0</v>
      </c>
      <c r="K9" s="191">
        <v>17</v>
      </c>
    </row>
    <row r="10" spans="2:11" x14ac:dyDescent="0.25">
      <c r="B10" s="163">
        <v>2</v>
      </c>
      <c r="C10" s="5" t="s">
        <v>91</v>
      </c>
      <c r="D10" s="121">
        <v>2</v>
      </c>
      <c r="E10" s="184">
        <v>2</v>
      </c>
      <c r="F10" s="189">
        <v>1</v>
      </c>
      <c r="G10" s="492">
        <v>1</v>
      </c>
      <c r="H10" s="500">
        <v>26</v>
      </c>
      <c r="I10" s="189">
        <v>10</v>
      </c>
      <c r="J10" s="189">
        <v>12</v>
      </c>
      <c r="K10" s="192">
        <v>11</v>
      </c>
    </row>
    <row r="11" spans="2:11" x14ac:dyDescent="0.25">
      <c r="B11" s="163">
        <v>3</v>
      </c>
      <c r="C11" s="5" t="s">
        <v>92</v>
      </c>
      <c r="D11" s="121">
        <v>7</v>
      </c>
      <c r="E11" s="184">
        <v>3</v>
      </c>
      <c r="F11" s="189">
        <v>0</v>
      </c>
      <c r="G11" s="492">
        <v>2</v>
      </c>
      <c r="H11" s="500">
        <v>70</v>
      </c>
      <c r="I11" s="189">
        <v>36</v>
      </c>
      <c r="J11" s="189">
        <v>0</v>
      </c>
      <c r="K11" s="192">
        <v>18</v>
      </c>
    </row>
    <row r="12" spans="2:11" x14ac:dyDescent="0.25">
      <c r="B12" s="163">
        <v>4</v>
      </c>
      <c r="C12" s="5" t="s">
        <v>93</v>
      </c>
      <c r="D12" s="121">
        <v>3</v>
      </c>
      <c r="E12" s="184">
        <v>2</v>
      </c>
      <c r="F12" s="189">
        <v>2</v>
      </c>
      <c r="G12" s="492">
        <v>0</v>
      </c>
      <c r="H12" s="500">
        <v>24</v>
      </c>
      <c r="I12" s="189">
        <v>20</v>
      </c>
      <c r="J12" s="189">
        <v>6</v>
      </c>
      <c r="K12" s="192">
        <v>0</v>
      </c>
    </row>
    <row r="13" spans="2:11" x14ac:dyDescent="0.25">
      <c r="B13" s="163">
        <v>5</v>
      </c>
      <c r="C13" s="5" t="s">
        <v>94</v>
      </c>
      <c r="D13" s="121">
        <v>3</v>
      </c>
      <c r="E13" s="184">
        <v>3</v>
      </c>
      <c r="F13" s="189">
        <v>0</v>
      </c>
      <c r="G13" s="492">
        <v>3</v>
      </c>
      <c r="H13" s="500">
        <v>38</v>
      </c>
      <c r="I13" s="189">
        <v>16</v>
      </c>
      <c r="J13" s="189">
        <v>0</v>
      </c>
      <c r="K13" s="845">
        <v>37</v>
      </c>
    </row>
    <row r="14" spans="2:11" x14ac:dyDescent="0.25">
      <c r="B14" s="163">
        <v>6</v>
      </c>
      <c r="C14" s="5" t="s">
        <v>95</v>
      </c>
      <c r="D14" s="121">
        <v>2</v>
      </c>
      <c r="E14" s="184">
        <v>3</v>
      </c>
      <c r="F14" s="189">
        <v>0</v>
      </c>
      <c r="G14" s="492">
        <v>0</v>
      </c>
      <c r="H14" s="500">
        <v>14</v>
      </c>
      <c r="I14" s="189">
        <v>5</v>
      </c>
      <c r="J14" s="189">
        <v>0</v>
      </c>
      <c r="K14" s="192">
        <v>0</v>
      </c>
    </row>
    <row r="15" spans="2:11" x14ac:dyDescent="0.25">
      <c r="B15" s="163">
        <v>7</v>
      </c>
      <c r="C15" s="5" t="s">
        <v>96</v>
      </c>
      <c r="D15" s="121">
        <v>0</v>
      </c>
      <c r="E15" s="184">
        <v>0</v>
      </c>
      <c r="F15" s="189">
        <v>0</v>
      </c>
      <c r="G15" s="492">
        <v>0</v>
      </c>
      <c r="H15" s="500">
        <v>0</v>
      </c>
      <c r="I15" s="189">
        <v>0</v>
      </c>
      <c r="J15" s="189">
        <v>0</v>
      </c>
      <c r="K15" s="192">
        <v>0</v>
      </c>
    </row>
    <row r="16" spans="2:11" x14ac:dyDescent="0.25">
      <c r="B16" s="163">
        <v>8</v>
      </c>
      <c r="C16" s="5" t="s">
        <v>97</v>
      </c>
      <c r="D16" s="121">
        <v>1</v>
      </c>
      <c r="E16" s="184">
        <v>0</v>
      </c>
      <c r="F16" s="189">
        <v>0</v>
      </c>
      <c r="G16" s="492">
        <v>0</v>
      </c>
      <c r="H16" s="500">
        <v>11</v>
      </c>
      <c r="I16" s="189">
        <v>0</v>
      </c>
      <c r="J16" s="189">
        <v>0</v>
      </c>
      <c r="K16" s="192">
        <v>0</v>
      </c>
    </row>
    <row r="17" spans="2:11" x14ac:dyDescent="0.25">
      <c r="B17" s="163">
        <v>9</v>
      </c>
      <c r="C17" s="5" t="s">
        <v>98</v>
      </c>
      <c r="D17" s="121">
        <v>2</v>
      </c>
      <c r="E17" s="184">
        <v>1</v>
      </c>
      <c r="F17" s="189">
        <v>0</v>
      </c>
      <c r="G17" s="492">
        <v>2</v>
      </c>
      <c r="H17" s="500">
        <v>15</v>
      </c>
      <c r="I17" s="189">
        <v>10</v>
      </c>
      <c r="J17" s="189">
        <v>0</v>
      </c>
      <c r="K17" s="192">
        <v>15</v>
      </c>
    </row>
    <row r="18" spans="2:11" x14ac:dyDescent="0.25">
      <c r="B18" s="163">
        <v>10</v>
      </c>
      <c r="C18" s="5" t="s">
        <v>99</v>
      </c>
      <c r="D18" s="121">
        <v>1</v>
      </c>
      <c r="E18" s="184">
        <v>1</v>
      </c>
      <c r="F18" s="189">
        <v>0</v>
      </c>
      <c r="G18" s="492">
        <v>1</v>
      </c>
      <c r="H18" s="500">
        <v>6</v>
      </c>
      <c r="I18" s="189">
        <v>13</v>
      </c>
      <c r="J18" s="189">
        <v>0</v>
      </c>
      <c r="K18" s="192">
        <v>28</v>
      </c>
    </row>
    <row r="19" spans="2:11" x14ac:dyDescent="0.25">
      <c r="B19" s="163">
        <v>11</v>
      </c>
      <c r="C19" s="5" t="s">
        <v>100</v>
      </c>
      <c r="D19" s="121">
        <v>0</v>
      </c>
      <c r="E19" s="184">
        <v>1</v>
      </c>
      <c r="F19" s="189">
        <v>0</v>
      </c>
      <c r="G19" s="492">
        <v>0</v>
      </c>
      <c r="H19" s="500">
        <v>0</v>
      </c>
      <c r="I19" s="189">
        <v>3</v>
      </c>
      <c r="J19" s="189">
        <v>0</v>
      </c>
      <c r="K19" s="192">
        <v>0</v>
      </c>
    </row>
    <row r="20" spans="2:11" x14ac:dyDescent="0.25">
      <c r="B20" s="163">
        <v>12</v>
      </c>
      <c r="C20" s="5" t="s">
        <v>101</v>
      </c>
      <c r="D20" s="121">
        <v>1</v>
      </c>
      <c r="E20" s="184">
        <v>3</v>
      </c>
      <c r="F20" s="189">
        <v>0</v>
      </c>
      <c r="G20" s="492">
        <v>0</v>
      </c>
      <c r="H20" s="500">
        <v>13</v>
      </c>
      <c r="I20" s="189">
        <v>23</v>
      </c>
      <c r="J20" s="189">
        <v>0</v>
      </c>
      <c r="K20" s="192">
        <v>0</v>
      </c>
    </row>
    <row r="21" spans="2:11" x14ac:dyDescent="0.25">
      <c r="B21" s="163">
        <v>13</v>
      </c>
      <c r="C21" s="5" t="s">
        <v>102</v>
      </c>
      <c r="D21" s="121">
        <v>3</v>
      </c>
      <c r="E21" s="184">
        <v>0</v>
      </c>
      <c r="F21" s="189">
        <v>0</v>
      </c>
      <c r="G21" s="492">
        <v>4</v>
      </c>
      <c r="H21" s="500">
        <v>28</v>
      </c>
      <c r="I21" s="189">
        <v>0</v>
      </c>
      <c r="J21" s="189">
        <v>0</v>
      </c>
      <c r="K21" s="192">
        <v>48</v>
      </c>
    </row>
    <row r="22" spans="2:11" x14ac:dyDescent="0.25">
      <c r="B22" s="163">
        <v>14</v>
      </c>
      <c r="C22" s="5" t="s">
        <v>103</v>
      </c>
      <c r="D22" s="121">
        <v>2</v>
      </c>
      <c r="E22" s="184">
        <v>1</v>
      </c>
      <c r="F22" s="189">
        <v>1</v>
      </c>
      <c r="G22" s="492">
        <v>3</v>
      </c>
      <c r="H22" s="500">
        <v>23</v>
      </c>
      <c r="I22" s="189">
        <v>3</v>
      </c>
      <c r="J22" s="189">
        <v>6</v>
      </c>
      <c r="K22" s="192">
        <v>41</v>
      </c>
    </row>
    <row r="23" spans="2:11" x14ac:dyDescent="0.25">
      <c r="B23" s="163">
        <v>15</v>
      </c>
      <c r="C23" s="5" t="s">
        <v>104</v>
      </c>
      <c r="D23" s="121">
        <v>2</v>
      </c>
      <c r="E23" s="184">
        <v>1</v>
      </c>
      <c r="F23" s="189">
        <v>0</v>
      </c>
      <c r="G23" s="492">
        <v>1</v>
      </c>
      <c r="H23" s="500">
        <v>30</v>
      </c>
      <c r="I23" s="189">
        <v>0</v>
      </c>
      <c r="J23" s="189">
        <v>0</v>
      </c>
      <c r="K23" s="192">
        <v>5</v>
      </c>
    </row>
    <row r="24" spans="2:11" x14ac:dyDescent="0.25">
      <c r="B24" s="163">
        <v>16</v>
      </c>
      <c r="C24" s="5" t="s">
        <v>105</v>
      </c>
      <c r="D24" s="121">
        <v>3</v>
      </c>
      <c r="E24" s="184">
        <v>2</v>
      </c>
      <c r="F24" s="189">
        <v>1</v>
      </c>
      <c r="G24" s="492">
        <v>0</v>
      </c>
      <c r="H24" s="500">
        <v>22</v>
      </c>
      <c r="I24" s="189">
        <v>13</v>
      </c>
      <c r="J24" s="189">
        <v>3</v>
      </c>
      <c r="K24" s="192">
        <v>0</v>
      </c>
    </row>
    <row r="25" spans="2:11" x14ac:dyDescent="0.25">
      <c r="B25" s="163">
        <v>17</v>
      </c>
      <c r="C25" s="5" t="s">
        <v>106</v>
      </c>
      <c r="D25" s="121">
        <v>3</v>
      </c>
      <c r="E25" s="184">
        <v>3</v>
      </c>
      <c r="F25" s="189">
        <v>0</v>
      </c>
      <c r="G25" s="492">
        <v>1</v>
      </c>
      <c r="H25" s="500">
        <v>15</v>
      </c>
      <c r="I25" s="189">
        <v>13</v>
      </c>
      <c r="J25" s="189">
        <v>0</v>
      </c>
      <c r="K25" s="192">
        <v>6</v>
      </c>
    </row>
    <row r="26" spans="2:11" x14ac:dyDescent="0.25">
      <c r="B26" s="163">
        <v>18</v>
      </c>
      <c r="C26" s="5" t="s">
        <v>107</v>
      </c>
      <c r="D26" s="121">
        <v>5</v>
      </c>
      <c r="E26" s="184">
        <v>4</v>
      </c>
      <c r="F26" s="189">
        <v>1</v>
      </c>
      <c r="G26" s="492">
        <v>3</v>
      </c>
      <c r="H26" s="500">
        <v>65</v>
      </c>
      <c r="I26" s="189">
        <v>14</v>
      </c>
      <c r="J26" s="189">
        <v>20</v>
      </c>
      <c r="K26" s="192">
        <v>57</v>
      </c>
    </row>
    <row r="27" spans="2:11" x14ac:dyDescent="0.25">
      <c r="B27" s="163">
        <v>19</v>
      </c>
      <c r="C27" s="5" t="s">
        <v>108</v>
      </c>
      <c r="D27" s="121">
        <v>1</v>
      </c>
      <c r="E27" s="184">
        <v>0</v>
      </c>
      <c r="F27" s="189">
        <v>0</v>
      </c>
      <c r="G27" s="492">
        <v>0</v>
      </c>
      <c r="H27" s="500">
        <v>9</v>
      </c>
      <c r="I27" s="189">
        <v>0</v>
      </c>
      <c r="J27" s="189">
        <v>0</v>
      </c>
      <c r="K27" s="192">
        <v>0</v>
      </c>
    </row>
    <row r="28" spans="2:11" x14ac:dyDescent="0.25">
      <c r="B28" s="163">
        <v>20</v>
      </c>
      <c r="C28" s="5" t="s">
        <v>109</v>
      </c>
      <c r="D28" s="121">
        <v>3</v>
      </c>
      <c r="E28" s="184">
        <v>2</v>
      </c>
      <c r="F28" s="189">
        <v>0</v>
      </c>
      <c r="G28" s="492">
        <v>0</v>
      </c>
      <c r="H28" s="500">
        <v>40</v>
      </c>
      <c r="I28" s="189">
        <v>11</v>
      </c>
      <c r="J28" s="189">
        <v>0</v>
      </c>
      <c r="K28" s="192">
        <v>0</v>
      </c>
    </row>
    <row r="29" spans="2:11" x14ac:dyDescent="0.25">
      <c r="B29" s="163">
        <v>21</v>
      </c>
      <c r="C29" s="5" t="s">
        <v>110</v>
      </c>
      <c r="D29" s="121">
        <v>1</v>
      </c>
      <c r="E29" s="184">
        <v>1</v>
      </c>
      <c r="F29" s="189">
        <v>0</v>
      </c>
      <c r="G29" s="492">
        <v>0</v>
      </c>
      <c r="H29" s="500">
        <v>14</v>
      </c>
      <c r="I29" s="189">
        <v>3</v>
      </c>
      <c r="J29" s="189">
        <v>0</v>
      </c>
      <c r="K29" s="192">
        <v>0</v>
      </c>
    </row>
    <row r="30" spans="2:11" x14ac:dyDescent="0.25">
      <c r="B30" s="163">
        <v>22</v>
      </c>
      <c r="C30" s="5" t="s">
        <v>111</v>
      </c>
      <c r="D30" s="121">
        <v>2</v>
      </c>
      <c r="E30" s="184">
        <v>1</v>
      </c>
      <c r="F30" s="189">
        <v>0</v>
      </c>
      <c r="G30" s="492">
        <v>2</v>
      </c>
      <c r="H30" s="500">
        <v>26</v>
      </c>
      <c r="I30" s="189">
        <v>9</v>
      </c>
      <c r="J30" s="189">
        <v>0</v>
      </c>
      <c r="K30" s="192">
        <v>54</v>
      </c>
    </row>
    <row r="31" spans="2:11" x14ac:dyDescent="0.25">
      <c r="B31" s="163">
        <v>23</v>
      </c>
      <c r="C31" s="5" t="s">
        <v>112</v>
      </c>
      <c r="D31" s="121">
        <v>0</v>
      </c>
      <c r="E31" s="184">
        <v>2</v>
      </c>
      <c r="F31" s="189">
        <v>0</v>
      </c>
      <c r="G31" s="492">
        <v>0</v>
      </c>
      <c r="H31" s="500">
        <v>0</v>
      </c>
      <c r="I31" s="189">
        <v>9</v>
      </c>
      <c r="J31" s="189">
        <v>0</v>
      </c>
      <c r="K31" s="192">
        <v>0</v>
      </c>
    </row>
    <row r="32" spans="2:11" x14ac:dyDescent="0.25">
      <c r="B32" s="163">
        <v>24</v>
      </c>
      <c r="C32" s="5" t="s">
        <v>113</v>
      </c>
      <c r="D32" s="121">
        <v>3</v>
      </c>
      <c r="E32" s="184">
        <v>2</v>
      </c>
      <c r="F32" s="189">
        <v>1</v>
      </c>
      <c r="G32" s="492">
        <v>3</v>
      </c>
      <c r="H32" s="500">
        <v>18</v>
      </c>
      <c r="I32" s="189">
        <v>22</v>
      </c>
      <c r="J32" s="189">
        <v>3</v>
      </c>
      <c r="K32" s="192">
        <v>54</v>
      </c>
    </row>
    <row r="33" spans="2:11" x14ac:dyDescent="0.25">
      <c r="B33" s="163">
        <v>25</v>
      </c>
      <c r="C33" s="5" t="s">
        <v>114</v>
      </c>
      <c r="D33" s="121">
        <v>10</v>
      </c>
      <c r="E33" s="184">
        <v>3</v>
      </c>
      <c r="F33" s="189">
        <v>1</v>
      </c>
      <c r="G33" s="506">
        <v>7</v>
      </c>
      <c r="H33" s="500">
        <v>106</v>
      </c>
      <c r="I33" s="189">
        <v>14</v>
      </c>
      <c r="J33" s="189">
        <v>5</v>
      </c>
      <c r="K33" s="192">
        <v>87</v>
      </c>
    </row>
    <row r="34" spans="2:11" ht="15.75" thickBot="1" x14ac:dyDescent="0.3">
      <c r="B34" s="133">
        <v>26</v>
      </c>
      <c r="C34" s="134" t="s">
        <v>115</v>
      </c>
      <c r="D34" s="123">
        <v>4</v>
      </c>
      <c r="E34" s="187">
        <v>4</v>
      </c>
      <c r="F34" s="190">
        <v>4</v>
      </c>
      <c r="G34" s="507">
        <v>7</v>
      </c>
      <c r="H34" s="501">
        <v>54</v>
      </c>
      <c r="I34" s="190">
        <v>26</v>
      </c>
      <c r="J34" s="190">
        <v>45</v>
      </c>
      <c r="K34" s="487">
        <v>157</v>
      </c>
    </row>
    <row r="35" spans="2:11" x14ac:dyDescent="0.25">
      <c r="B35" s="746" t="s">
        <v>313</v>
      </c>
      <c r="C35" s="747"/>
      <c r="D35" s="178">
        <f t="shared" ref="D35:I35" si="1">SUM(D9:D34)</f>
        <v>65</v>
      </c>
      <c r="E35" s="196">
        <f t="shared" si="1"/>
        <v>46</v>
      </c>
      <c r="F35" s="197">
        <f t="shared" si="1"/>
        <v>12</v>
      </c>
      <c r="G35" s="508">
        <f t="shared" si="1"/>
        <v>43</v>
      </c>
      <c r="H35" s="502">
        <f t="shared" si="1"/>
        <v>682</v>
      </c>
      <c r="I35" s="197">
        <f t="shared" si="1"/>
        <v>279</v>
      </c>
      <c r="J35" s="197">
        <f t="shared" ref="J35:K35" si="2">SUM(J9:J34)</f>
        <v>100</v>
      </c>
      <c r="K35" s="846">
        <f t="shared" si="2"/>
        <v>635</v>
      </c>
    </row>
    <row r="36" spans="2:11" x14ac:dyDescent="0.25">
      <c r="B36" s="748">
        <v>2015</v>
      </c>
      <c r="C36" s="749"/>
      <c r="D36" s="456">
        <v>57</v>
      </c>
      <c r="E36" s="456">
        <v>45</v>
      </c>
      <c r="F36" s="456">
        <v>12</v>
      </c>
      <c r="G36" s="495">
        <v>44</v>
      </c>
      <c r="H36" s="503">
        <v>579</v>
      </c>
      <c r="I36" s="456">
        <v>322</v>
      </c>
      <c r="J36" s="456">
        <v>97</v>
      </c>
      <c r="K36" s="459">
        <v>657</v>
      </c>
    </row>
    <row r="37" spans="2:11" x14ac:dyDescent="0.25">
      <c r="B37" s="748">
        <v>2014</v>
      </c>
      <c r="C37" s="749"/>
      <c r="D37" s="456">
        <v>53</v>
      </c>
      <c r="E37" s="456">
        <v>42</v>
      </c>
      <c r="F37" s="456">
        <v>13</v>
      </c>
      <c r="G37" s="495">
        <v>45</v>
      </c>
      <c r="H37" s="503">
        <v>494</v>
      </c>
      <c r="I37" s="456">
        <v>292</v>
      </c>
      <c r="J37" s="456">
        <v>108</v>
      </c>
      <c r="K37" s="459">
        <v>642</v>
      </c>
    </row>
    <row r="38" spans="2:11" x14ac:dyDescent="0.25">
      <c r="B38" s="756">
        <v>2013</v>
      </c>
      <c r="C38" s="757"/>
      <c r="D38" s="456">
        <v>53</v>
      </c>
      <c r="E38" s="456">
        <v>44</v>
      </c>
      <c r="F38" s="456">
        <v>13</v>
      </c>
      <c r="G38" s="495">
        <v>42</v>
      </c>
      <c r="H38" s="503">
        <v>467</v>
      </c>
      <c r="I38" s="456">
        <v>319</v>
      </c>
      <c r="J38" s="456">
        <v>109</v>
      </c>
      <c r="K38" s="459">
        <v>630</v>
      </c>
    </row>
    <row r="39" spans="2:11" ht="15.75" thickBot="1" x14ac:dyDescent="0.3">
      <c r="B39" s="758">
        <v>2012</v>
      </c>
      <c r="C39" s="759"/>
      <c r="D39" s="460">
        <v>53</v>
      </c>
      <c r="E39" s="460">
        <v>42</v>
      </c>
      <c r="F39" s="460">
        <v>12</v>
      </c>
      <c r="G39" s="496">
        <v>43</v>
      </c>
      <c r="H39" s="504">
        <v>558</v>
      </c>
      <c r="I39" s="460">
        <v>346</v>
      </c>
      <c r="J39" s="460">
        <v>113</v>
      </c>
      <c r="K39" s="461">
        <v>624</v>
      </c>
    </row>
    <row r="40" spans="2:11" ht="15.75" thickTop="1" x14ac:dyDescent="0.25">
      <c r="B40" s="670" t="s">
        <v>320</v>
      </c>
      <c r="C40" s="670"/>
      <c r="D40" s="670"/>
      <c r="E40" s="670"/>
      <c r="F40" s="670"/>
      <c r="G40" s="117"/>
      <c r="H40" s="117"/>
      <c r="I40" s="117"/>
      <c r="J40" s="117"/>
      <c r="K40" s="117"/>
    </row>
  </sheetData>
  <mergeCells count="13">
    <mergeCell ref="B40:F40"/>
    <mergeCell ref="B35:C35"/>
    <mergeCell ref="B36:C36"/>
    <mergeCell ref="B37:C37"/>
    <mergeCell ref="B38:C38"/>
    <mergeCell ref="B39:C39"/>
    <mergeCell ref="B2:K2"/>
    <mergeCell ref="B3:K3"/>
    <mergeCell ref="B4:K4"/>
    <mergeCell ref="B6:B7"/>
    <mergeCell ref="C6:C7"/>
    <mergeCell ref="D6:G6"/>
    <mergeCell ref="H6:K6"/>
  </mergeCells>
  <pageMargins left="0.7" right="0.7" top="0.75" bottom="0.75" header="0.3" footer="0.3"/>
  <pageSetup paperSize="9" scale="75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0:G33"/>
  <sheetViews>
    <sheetView topLeftCell="A12" workbookViewId="0">
      <selection activeCell="J22" sqref="J22"/>
    </sheetView>
  </sheetViews>
  <sheetFormatPr defaultRowHeight="15" x14ac:dyDescent="0.25"/>
  <cols>
    <col min="1" max="1" width="4.42578125" customWidth="1"/>
    <col min="2" max="2" width="31.140625" customWidth="1"/>
    <col min="3" max="3" width="11.28515625" customWidth="1"/>
    <col min="4" max="4" width="12.5703125" customWidth="1"/>
    <col min="5" max="5" width="11.5703125" customWidth="1"/>
    <col min="6" max="6" width="11.28515625" customWidth="1"/>
    <col min="7" max="7" width="13" customWidth="1"/>
  </cols>
  <sheetData>
    <row r="10" spans="2:7" x14ac:dyDescent="0.25">
      <c r="B10" s="590" t="s">
        <v>326</v>
      </c>
      <c r="C10" s="590"/>
      <c r="D10" s="590"/>
      <c r="E10" s="590"/>
      <c r="F10" s="590"/>
      <c r="G10" s="590"/>
    </row>
    <row r="11" spans="2:7" x14ac:dyDescent="0.25">
      <c r="B11" s="592" t="s">
        <v>292</v>
      </c>
      <c r="C11" s="592"/>
      <c r="D11" s="592"/>
      <c r="E11" s="592"/>
      <c r="F11" s="592"/>
      <c r="G11" s="592"/>
    </row>
    <row r="12" spans="2:7" x14ac:dyDescent="0.25">
      <c r="B12" s="82"/>
      <c r="C12" s="82"/>
      <c r="D12" s="82"/>
      <c r="E12" s="82"/>
      <c r="F12" s="82"/>
      <c r="G12" s="82"/>
    </row>
    <row r="13" spans="2:7" x14ac:dyDescent="0.25">
      <c r="B13" s="82"/>
      <c r="C13" s="82"/>
      <c r="D13" s="82"/>
      <c r="E13" s="82"/>
      <c r="F13" s="82"/>
      <c r="G13" s="82"/>
    </row>
    <row r="14" spans="2:7" ht="4.5" customHeight="1" thickBot="1" x14ac:dyDescent="0.3">
      <c r="B14" s="31"/>
      <c r="C14" s="31"/>
      <c r="D14" s="31"/>
      <c r="E14" s="31"/>
      <c r="F14" s="31"/>
      <c r="G14" s="31"/>
    </row>
    <row r="15" spans="2:7" ht="28.5" customHeight="1" thickTop="1" thickBot="1" x14ac:dyDescent="0.3">
      <c r="B15" s="526" t="s">
        <v>6</v>
      </c>
      <c r="C15" s="527">
        <v>2012</v>
      </c>
      <c r="D15" s="527">
        <v>2013</v>
      </c>
      <c r="E15" s="527">
        <v>2014</v>
      </c>
      <c r="F15" s="527">
        <v>2015</v>
      </c>
      <c r="G15" s="376">
        <v>2016</v>
      </c>
    </row>
    <row r="16" spans="2:7" ht="15.75" thickBot="1" x14ac:dyDescent="0.3">
      <c r="B16" s="373" t="s">
        <v>257</v>
      </c>
      <c r="C16" s="374" t="s">
        <v>259</v>
      </c>
      <c r="D16" s="374" t="s">
        <v>260</v>
      </c>
      <c r="E16" s="374" t="s">
        <v>261</v>
      </c>
      <c r="F16" s="374" t="s">
        <v>262</v>
      </c>
      <c r="G16" s="375" t="s">
        <v>263</v>
      </c>
    </row>
    <row r="17" spans="2:7" x14ac:dyDescent="0.25">
      <c r="B17" s="208" t="s">
        <v>7</v>
      </c>
      <c r="C17" s="209"/>
      <c r="D17" s="209"/>
      <c r="E17" s="209"/>
      <c r="F17" s="209"/>
      <c r="G17" s="528"/>
    </row>
    <row r="18" spans="2:7" x14ac:dyDescent="0.25">
      <c r="B18" s="32" t="s">
        <v>8</v>
      </c>
      <c r="C18" s="33">
        <v>0</v>
      </c>
      <c r="D18" s="33">
        <v>2.42</v>
      </c>
      <c r="E18" s="33">
        <v>1.05</v>
      </c>
      <c r="F18" s="529">
        <v>1.0109064932260128</v>
      </c>
      <c r="G18" s="530">
        <v>0</v>
      </c>
    </row>
    <row r="19" spans="2:7" x14ac:dyDescent="0.25">
      <c r="B19" s="32" t="s">
        <v>9</v>
      </c>
      <c r="C19" s="33">
        <v>99.99</v>
      </c>
      <c r="D19" s="33">
        <v>97.58</v>
      </c>
      <c r="E19" s="33">
        <v>92.27</v>
      </c>
      <c r="F19" s="529">
        <v>91.289757199697647</v>
      </c>
      <c r="G19" s="530">
        <v>102.12213641378416</v>
      </c>
    </row>
    <row r="20" spans="2:7" x14ac:dyDescent="0.25">
      <c r="B20" s="32" t="s">
        <v>10</v>
      </c>
      <c r="C20" s="33">
        <v>0.01</v>
      </c>
      <c r="D20" s="33" t="s">
        <v>11</v>
      </c>
      <c r="E20" s="33">
        <v>6.68</v>
      </c>
      <c r="F20" s="529">
        <v>7.6993363070763463</v>
      </c>
      <c r="G20" s="530">
        <v>0.18542039438917887</v>
      </c>
    </row>
    <row r="21" spans="2:7" x14ac:dyDescent="0.25">
      <c r="B21" s="34" t="s">
        <v>12</v>
      </c>
      <c r="C21" s="33"/>
      <c r="D21" s="33"/>
      <c r="E21" s="33"/>
      <c r="F21" s="529"/>
      <c r="G21" s="530"/>
    </row>
    <row r="22" spans="2:7" x14ac:dyDescent="0.25">
      <c r="B22" s="32" t="s">
        <v>8</v>
      </c>
      <c r="C22" s="33">
        <v>0.76</v>
      </c>
      <c r="D22" s="33">
        <v>0.11</v>
      </c>
      <c r="E22" s="33">
        <v>1.01</v>
      </c>
      <c r="F22" s="529">
        <v>2.0909624134049873</v>
      </c>
      <c r="G22" s="530">
        <v>0</v>
      </c>
    </row>
    <row r="23" spans="2:7" x14ac:dyDescent="0.25">
      <c r="B23" s="32" t="s">
        <v>9</v>
      </c>
      <c r="C23" s="33">
        <v>99.24</v>
      </c>
      <c r="D23" s="33">
        <v>94.37</v>
      </c>
      <c r="E23" s="33">
        <v>87.26</v>
      </c>
      <c r="F23" s="529">
        <v>86.561722230148547</v>
      </c>
      <c r="G23" s="530">
        <v>100.6038978863574</v>
      </c>
    </row>
    <row r="24" spans="2:7" x14ac:dyDescent="0.25">
      <c r="B24" s="35" t="s">
        <v>10</v>
      </c>
      <c r="C24" s="33">
        <v>0.02</v>
      </c>
      <c r="D24" s="33">
        <v>5.51</v>
      </c>
      <c r="E24" s="33">
        <v>11.73</v>
      </c>
      <c r="F24" s="529">
        <v>11.347315356446472</v>
      </c>
      <c r="G24" s="530">
        <v>1.7696038063866777</v>
      </c>
    </row>
    <row r="25" spans="2:7" x14ac:dyDescent="0.25">
      <c r="B25" s="34" t="s">
        <v>13</v>
      </c>
      <c r="C25" s="33"/>
      <c r="D25" s="33"/>
      <c r="E25" s="33"/>
      <c r="F25" s="529"/>
      <c r="G25" s="530"/>
    </row>
    <row r="26" spans="2:7" x14ac:dyDescent="0.25">
      <c r="B26" s="32" t="s">
        <v>8</v>
      </c>
      <c r="C26" s="33">
        <v>0.76</v>
      </c>
      <c r="D26" s="33" t="s">
        <v>11</v>
      </c>
      <c r="E26" s="33">
        <v>0.88</v>
      </c>
      <c r="F26" s="529">
        <v>4.8483941964571891</v>
      </c>
      <c r="G26" s="530">
        <v>0</v>
      </c>
    </row>
    <row r="27" spans="2:7" x14ac:dyDescent="0.25">
      <c r="B27" s="32" t="s">
        <v>14</v>
      </c>
      <c r="C27" s="33">
        <v>99.23</v>
      </c>
      <c r="D27" s="33">
        <v>71.59</v>
      </c>
      <c r="E27" s="33">
        <v>68.69</v>
      </c>
      <c r="F27" s="529">
        <v>61.819697002072694</v>
      </c>
      <c r="G27" s="530">
        <v>57.720527992717344</v>
      </c>
    </row>
    <row r="28" spans="2:7" x14ac:dyDescent="0.25">
      <c r="B28" s="35" t="s">
        <v>10</v>
      </c>
      <c r="C28" s="33">
        <v>0.01</v>
      </c>
      <c r="D28" s="33">
        <v>28.41</v>
      </c>
      <c r="E28" s="33">
        <v>30.43</v>
      </c>
      <c r="F28" s="529">
        <v>33.331908801470114</v>
      </c>
      <c r="G28" s="530">
        <v>42.279472007282656</v>
      </c>
    </row>
    <row r="29" spans="2:7" x14ac:dyDescent="0.25">
      <c r="B29" s="34" t="s">
        <v>15</v>
      </c>
      <c r="C29" s="33"/>
      <c r="D29" s="33"/>
      <c r="E29" s="33"/>
      <c r="F29" s="529"/>
      <c r="G29" s="530"/>
    </row>
    <row r="30" spans="2:7" x14ac:dyDescent="0.25">
      <c r="B30" s="36" t="s">
        <v>8</v>
      </c>
      <c r="C30" s="33">
        <v>0.93</v>
      </c>
      <c r="D30" s="33" t="s">
        <v>11</v>
      </c>
      <c r="E30" s="47"/>
      <c r="F30" s="529">
        <v>0</v>
      </c>
      <c r="G30" s="530">
        <v>0</v>
      </c>
    </row>
    <row r="31" spans="2:7" x14ac:dyDescent="0.25">
      <c r="B31" s="32" t="s">
        <v>14</v>
      </c>
      <c r="C31" s="33">
        <v>14.5</v>
      </c>
      <c r="D31" s="33">
        <v>17.39</v>
      </c>
      <c r="E31" s="47"/>
      <c r="F31" s="529">
        <v>1.2365157059354654</v>
      </c>
      <c r="G31" s="530">
        <v>1.1833156074323659</v>
      </c>
    </row>
    <row r="32" spans="2:7" ht="15.75" thickBot="1" x14ac:dyDescent="0.3">
      <c r="B32" s="37" t="s">
        <v>16</v>
      </c>
      <c r="C32" s="38">
        <v>85.2</v>
      </c>
      <c r="D32" s="38">
        <v>82.61</v>
      </c>
      <c r="E32" s="49"/>
      <c r="F32" s="531">
        <v>98.763484294064526</v>
      </c>
      <c r="G32" s="532">
        <v>98.816684392567637</v>
      </c>
    </row>
    <row r="33" spans="2:7" ht="15.75" thickTop="1" x14ac:dyDescent="0.25">
      <c r="B33" s="39" t="s">
        <v>323</v>
      </c>
      <c r="C33" s="15"/>
      <c r="D33" s="15"/>
      <c r="E33" s="15"/>
      <c r="F33" s="15"/>
      <c r="G33" s="15"/>
    </row>
  </sheetData>
  <mergeCells count="2">
    <mergeCell ref="B10:G10"/>
    <mergeCell ref="B11:G11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41"/>
  <sheetViews>
    <sheetView tabSelected="1" topLeftCell="E19" workbookViewId="0">
      <selection activeCell="Q34" sqref="Q34"/>
    </sheetView>
  </sheetViews>
  <sheetFormatPr defaultRowHeight="15" x14ac:dyDescent="0.25"/>
  <cols>
    <col min="1" max="1" width="5.42578125" customWidth="1"/>
    <col min="2" max="2" width="6.5703125" customWidth="1"/>
    <col min="3" max="3" width="14" customWidth="1"/>
    <col min="4" max="4" width="7.85546875" customWidth="1"/>
    <col min="5" max="5" width="7.7109375" customWidth="1"/>
    <col min="6" max="6" width="8.28515625" customWidth="1"/>
    <col min="9" max="10" width="8.42578125" customWidth="1"/>
  </cols>
  <sheetData>
    <row r="3" spans="2:13" x14ac:dyDescent="0.25">
      <c r="B3" s="648" t="s">
        <v>348</v>
      </c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</row>
    <row r="4" spans="2:13" x14ac:dyDescent="0.25">
      <c r="B4" s="639" t="s">
        <v>246</v>
      </c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</row>
    <row r="5" spans="2:13" x14ac:dyDescent="0.25">
      <c r="B5" s="639" t="s">
        <v>317</v>
      </c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</row>
    <row r="6" spans="2:13" ht="15.75" thickBot="1" x14ac:dyDescent="0.3"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</row>
    <row r="7" spans="2:13" ht="16.5" thickTop="1" thickBot="1" x14ac:dyDescent="0.3">
      <c r="B7" s="715" t="s">
        <v>0</v>
      </c>
      <c r="C7" s="717" t="s">
        <v>84</v>
      </c>
      <c r="D7" s="813" t="s">
        <v>244</v>
      </c>
      <c r="E7" s="813"/>
      <c r="F7" s="813"/>
      <c r="G7" s="813"/>
      <c r="H7" s="818"/>
      <c r="I7" s="819" t="s">
        <v>245</v>
      </c>
      <c r="J7" s="813"/>
      <c r="K7" s="813"/>
      <c r="L7" s="813"/>
      <c r="M7" s="817"/>
    </row>
    <row r="8" spans="2:13" ht="15.75" thickBot="1" x14ac:dyDescent="0.3">
      <c r="B8" s="716"/>
      <c r="C8" s="718"/>
      <c r="D8" s="514" t="s">
        <v>116</v>
      </c>
      <c r="E8" s="514" t="s">
        <v>183</v>
      </c>
      <c r="F8" s="514" t="s">
        <v>192</v>
      </c>
      <c r="G8" s="514" t="s">
        <v>194</v>
      </c>
      <c r="H8" s="558" t="s">
        <v>26</v>
      </c>
      <c r="I8" s="550" t="s">
        <v>116</v>
      </c>
      <c r="J8" s="471" t="s">
        <v>183</v>
      </c>
      <c r="K8" s="471" t="s">
        <v>192</v>
      </c>
      <c r="L8" s="471" t="s">
        <v>194</v>
      </c>
      <c r="M8" s="472" t="s">
        <v>26</v>
      </c>
    </row>
    <row r="9" spans="2:13" ht="15.75" thickBot="1" x14ac:dyDescent="0.3">
      <c r="B9" s="259" t="s">
        <v>257</v>
      </c>
      <c r="C9" s="467">
        <f t="shared" ref="C9:H9" si="0">B9-1</f>
        <v>-2</v>
      </c>
      <c r="D9" s="467">
        <f t="shared" si="0"/>
        <v>-3</v>
      </c>
      <c r="E9" s="467">
        <f t="shared" si="0"/>
        <v>-4</v>
      </c>
      <c r="F9" s="467">
        <f t="shared" si="0"/>
        <v>-5</v>
      </c>
      <c r="G9" s="467">
        <f t="shared" si="0"/>
        <v>-6</v>
      </c>
      <c r="H9" s="559">
        <f t="shared" si="0"/>
        <v>-7</v>
      </c>
      <c r="I9" s="551" t="s">
        <v>268</v>
      </c>
      <c r="J9" s="262" t="s">
        <v>269</v>
      </c>
      <c r="K9" s="262" t="s">
        <v>270</v>
      </c>
      <c r="L9" s="473" t="s">
        <v>271</v>
      </c>
      <c r="M9" s="474" t="s">
        <v>272</v>
      </c>
    </row>
    <row r="10" spans="2:13" x14ac:dyDescent="0.25">
      <c r="B10" s="205">
        <v>1</v>
      </c>
      <c r="C10" s="101" t="s">
        <v>90</v>
      </c>
      <c r="D10" s="188">
        <v>1</v>
      </c>
      <c r="E10" s="188">
        <v>0</v>
      </c>
      <c r="F10" s="188">
        <v>0</v>
      </c>
      <c r="G10" s="188">
        <v>0</v>
      </c>
      <c r="H10" s="560">
        <f t="shared" ref="H10:H36" si="1">SUM(D10:G10)</f>
        <v>1</v>
      </c>
      <c r="I10" s="552">
        <v>0</v>
      </c>
      <c r="J10" s="188">
        <v>0</v>
      </c>
      <c r="K10" s="188">
        <v>0</v>
      </c>
      <c r="L10" s="188">
        <v>11</v>
      </c>
      <c r="M10" s="191">
        <f t="shared" ref="M10:M35" si="2">SUM(I10:L10)</f>
        <v>11</v>
      </c>
    </row>
    <row r="11" spans="2:13" x14ac:dyDescent="0.25">
      <c r="B11" s="198">
        <v>2</v>
      </c>
      <c r="C11" s="5" t="s">
        <v>91</v>
      </c>
      <c r="D11" s="189">
        <v>0</v>
      </c>
      <c r="E11" s="189">
        <v>0</v>
      </c>
      <c r="F11" s="189">
        <v>0</v>
      </c>
      <c r="G11" s="189">
        <v>0</v>
      </c>
      <c r="H11" s="561">
        <f t="shared" si="1"/>
        <v>0</v>
      </c>
      <c r="I11" s="553">
        <v>0</v>
      </c>
      <c r="J11" s="189">
        <v>0</v>
      </c>
      <c r="K11" s="189">
        <v>0</v>
      </c>
      <c r="L11" s="189">
        <v>0</v>
      </c>
      <c r="M11" s="192">
        <f t="shared" si="2"/>
        <v>0</v>
      </c>
    </row>
    <row r="12" spans="2:13" x14ac:dyDescent="0.25">
      <c r="B12" s="198">
        <v>3</v>
      </c>
      <c r="C12" s="5" t="s">
        <v>92</v>
      </c>
      <c r="D12" s="189">
        <v>2</v>
      </c>
      <c r="E12" s="189">
        <v>3</v>
      </c>
      <c r="F12" s="189">
        <v>0</v>
      </c>
      <c r="G12" s="189">
        <v>0</v>
      </c>
      <c r="H12" s="561">
        <f t="shared" si="1"/>
        <v>5</v>
      </c>
      <c r="I12" s="553">
        <v>1</v>
      </c>
      <c r="J12" s="189">
        <v>4</v>
      </c>
      <c r="K12" s="189">
        <v>0</v>
      </c>
      <c r="L12" s="189">
        <v>0</v>
      </c>
      <c r="M12" s="192">
        <f t="shared" si="2"/>
        <v>5</v>
      </c>
    </row>
    <row r="13" spans="2:13" x14ac:dyDescent="0.25">
      <c r="B13" s="198">
        <v>4</v>
      </c>
      <c r="C13" s="5" t="s">
        <v>93</v>
      </c>
      <c r="D13" s="189">
        <v>0</v>
      </c>
      <c r="E13" s="189">
        <v>0</v>
      </c>
      <c r="F13" s="189">
        <v>0</v>
      </c>
      <c r="G13" s="189">
        <v>0</v>
      </c>
      <c r="H13" s="561">
        <f t="shared" si="1"/>
        <v>0</v>
      </c>
      <c r="I13" s="553">
        <v>0</v>
      </c>
      <c r="J13" s="189">
        <v>0</v>
      </c>
      <c r="K13" s="189">
        <v>0</v>
      </c>
      <c r="L13" s="189">
        <v>0</v>
      </c>
      <c r="M13" s="192">
        <f t="shared" si="2"/>
        <v>0</v>
      </c>
    </row>
    <row r="14" spans="2:13" x14ac:dyDescent="0.25">
      <c r="B14" s="198">
        <v>5</v>
      </c>
      <c r="C14" s="5" t="s">
        <v>94</v>
      </c>
      <c r="D14" s="189">
        <v>0</v>
      </c>
      <c r="E14" s="189">
        <v>3</v>
      </c>
      <c r="F14" s="189">
        <v>0</v>
      </c>
      <c r="G14" s="189">
        <v>0</v>
      </c>
      <c r="H14" s="561">
        <f t="shared" si="1"/>
        <v>3</v>
      </c>
      <c r="I14" s="553">
        <v>0</v>
      </c>
      <c r="J14" s="189">
        <v>0</v>
      </c>
      <c r="K14" s="189">
        <v>0</v>
      </c>
      <c r="L14" s="189">
        <v>0</v>
      </c>
      <c r="M14" s="192">
        <f t="shared" si="2"/>
        <v>0</v>
      </c>
    </row>
    <row r="15" spans="2:13" x14ac:dyDescent="0.25">
      <c r="B15" s="198">
        <v>6</v>
      </c>
      <c r="C15" s="5" t="s">
        <v>95</v>
      </c>
      <c r="D15" s="189">
        <v>0</v>
      </c>
      <c r="E15" s="189">
        <v>1</v>
      </c>
      <c r="F15" s="189">
        <v>0</v>
      </c>
      <c r="G15" s="189">
        <v>16</v>
      </c>
      <c r="H15" s="561">
        <f t="shared" si="1"/>
        <v>17</v>
      </c>
      <c r="I15" s="553">
        <v>0</v>
      </c>
      <c r="J15" s="189">
        <v>0</v>
      </c>
      <c r="K15" s="189">
        <v>0</v>
      </c>
      <c r="L15" s="189">
        <v>0</v>
      </c>
      <c r="M15" s="192">
        <f t="shared" si="2"/>
        <v>0</v>
      </c>
    </row>
    <row r="16" spans="2:13" x14ac:dyDescent="0.25">
      <c r="B16" s="198">
        <v>7</v>
      </c>
      <c r="C16" s="5" t="s">
        <v>96</v>
      </c>
      <c r="D16" s="189">
        <v>0</v>
      </c>
      <c r="E16" s="189">
        <v>6</v>
      </c>
      <c r="F16" s="189">
        <v>0</v>
      </c>
      <c r="G16" s="189">
        <v>0</v>
      </c>
      <c r="H16" s="561">
        <f t="shared" si="1"/>
        <v>6</v>
      </c>
      <c r="I16" s="553">
        <v>0</v>
      </c>
      <c r="J16" s="189">
        <v>0</v>
      </c>
      <c r="K16" s="189">
        <v>0</v>
      </c>
      <c r="L16" s="189">
        <v>0</v>
      </c>
      <c r="M16" s="192">
        <f t="shared" si="2"/>
        <v>0</v>
      </c>
    </row>
    <row r="17" spans="2:13" x14ac:dyDescent="0.25">
      <c r="B17" s="198">
        <v>8</v>
      </c>
      <c r="C17" s="5" t="s">
        <v>97</v>
      </c>
      <c r="D17" s="189">
        <v>3</v>
      </c>
      <c r="E17" s="189">
        <v>0</v>
      </c>
      <c r="F17" s="189">
        <v>0</v>
      </c>
      <c r="G17" s="189">
        <v>0</v>
      </c>
      <c r="H17" s="561">
        <f t="shared" si="1"/>
        <v>3</v>
      </c>
      <c r="I17" s="553">
        <v>0</v>
      </c>
      <c r="J17" s="189">
        <v>0</v>
      </c>
      <c r="K17" s="189">
        <v>0</v>
      </c>
      <c r="L17" s="189">
        <v>0</v>
      </c>
      <c r="M17" s="192">
        <f t="shared" si="2"/>
        <v>0</v>
      </c>
    </row>
    <row r="18" spans="2:13" x14ac:dyDescent="0.25">
      <c r="B18" s="198">
        <v>9</v>
      </c>
      <c r="C18" s="5" t="s">
        <v>98</v>
      </c>
      <c r="D18" s="189">
        <v>0</v>
      </c>
      <c r="E18" s="189">
        <v>0</v>
      </c>
      <c r="F18" s="189">
        <v>0</v>
      </c>
      <c r="G18" s="189">
        <v>1</v>
      </c>
      <c r="H18" s="561">
        <f t="shared" si="1"/>
        <v>1</v>
      </c>
      <c r="I18" s="553">
        <v>0</v>
      </c>
      <c r="J18" s="189">
        <v>0</v>
      </c>
      <c r="K18" s="189">
        <v>0</v>
      </c>
      <c r="L18" s="189">
        <v>0</v>
      </c>
      <c r="M18" s="192">
        <f t="shared" si="2"/>
        <v>0</v>
      </c>
    </row>
    <row r="19" spans="2:13" x14ac:dyDescent="0.25">
      <c r="B19" s="198">
        <v>10</v>
      </c>
      <c r="C19" s="5" t="s">
        <v>99</v>
      </c>
      <c r="D19" s="189">
        <v>1</v>
      </c>
      <c r="E19" s="189">
        <v>0</v>
      </c>
      <c r="F19" s="189">
        <v>0</v>
      </c>
      <c r="G19" s="189">
        <v>0</v>
      </c>
      <c r="H19" s="561">
        <f t="shared" si="1"/>
        <v>1</v>
      </c>
      <c r="I19" s="553">
        <v>0</v>
      </c>
      <c r="J19" s="189">
        <v>0</v>
      </c>
      <c r="K19" s="189">
        <v>0</v>
      </c>
      <c r="L19" s="189">
        <v>38</v>
      </c>
      <c r="M19" s="192">
        <f t="shared" si="2"/>
        <v>38</v>
      </c>
    </row>
    <row r="20" spans="2:13" x14ac:dyDescent="0.25">
      <c r="B20" s="198">
        <v>11</v>
      </c>
      <c r="C20" s="5" t="s">
        <v>100</v>
      </c>
      <c r="D20" s="189">
        <v>0</v>
      </c>
      <c r="E20" s="189">
        <v>2</v>
      </c>
      <c r="F20" s="189">
        <v>0</v>
      </c>
      <c r="G20" s="189">
        <v>0</v>
      </c>
      <c r="H20" s="561">
        <f t="shared" si="1"/>
        <v>2</v>
      </c>
      <c r="I20" s="553">
        <v>0</v>
      </c>
      <c r="J20" s="189">
        <v>0</v>
      </c>
      <c r="K20" s="189">
        <v>0</v>
      </c>
      <c r="L20" s="189">
        <v>0</v>
      </c>
      <c r="M20" s="192">
        <f t="shared" si="2"/>
        <v>0</v>
      </c>
    </row>
    <row r="21" spans="2:13" x14ac:dyDescent="0.25">
      <c r="B21" s="198">
        <v>12</v>
      </c>
      <c r="C21" s="5" t="s">
        <v>101</v>
      </c>
      <c r="D21" s="189">
        <v>0</v>
      </c>
      <c r="E21" s="189">
        <v>0</v>
      </c>
      <c r="F21" s="189">
        <v>0</v>
      </c>
      <c r="G21" s="189">
        <v>9</v>
      </c>
      <c r="H21" s="561">
        <f t="shared" si="1"/>
        <v>9</v>
      </c>
      <c r="I21" s="553">
        <v>0</v>
      </c>
      <c r="J21" s="189">
        <v>0</v>
      </c>
      <c r="K21" s="189">
        <v>0</v>
      </c>
      <c r="L21" s="189">
        <v>0</v>
      </c>
      <c r="M21" s="192">
        <f t="shared" si="2"/>
        <v>0</v>
      </c>
    </row>
    <row r="22" spans="2:13" x14ac:dyDescent="0.25">
      <c r="B22" s="198">
        <v>13</v>
      </c>
      <c r="C22" s="5" t="s">
        <v>102</v>
      </c>
      <c r="D22" s="189">
        <v>2</v>
      </c>
      <c r="E22" s="189">
        <v>0</v>
      </c>
      <c r="F22" s="189">
        <v>17</v>
      </c>
      <c r="G22" s="189">
        <v>0</v>
      </c>
      <c r="H22" s="561">
        <f t="shared" si="1"/>
        <v>19</v>
      </c>
      <c r="I22" s="553">
        <v>0</v>
      </c>
      <c r="J22" s="189">
        <v>0</v>
      </c>
      <c r="K22" s="189">
        <v>0</v>
      </c>
      <c r="L22" s="189">
        <v>2</v>
      </c>
      <c r="M22" s="192">
        <f t="shared" si="2"/>
        <v>2</v>
      </c>
    </row>
    <row r="23" spans="2:13" x14ac:dyDescent="0.25">
      <c r="B23" s="198">
        <v>14</v>
      </c>
      <c r="C23" s="5" t="s">
        <v>103</v>
      </c>
      <c r="D23" s="189">
        <v>0</v>
      </c>
      <c r="E23" s="189">
        <v>0</v>
      </c>
      <c r="F23" s="189">
        <v>0</v>
      </c>
      <c r="G23" s="189">
        <v>0</v>
      </c>
      <c r="H23" s="561">
        <f t="shared" si="1"/>
        <v>0</v>
      </c>
      <c r="I23" s="553">
        <v>0</v>
      </c>
      <c r="J23" s="189">
        <v>0</v>
      </c>
      <c r="K23" s="189">
        <v>0</v>
      </c>
      <c r="L23" s="189">
        <v>18</v>
      </c>
      <c r="M23" s="192">
        <f t="shared" si="2"/>
        <v>18</v>
      </c>
    </row>
    <row r="24" spans="2:13" x14ac:dyDescent="0.25">
      <c r="B24" s="198">
        <v>15</v>
      </c>
      <c r="C24" s="5" t="s">
        <v>104</v>
      </c>
      <c r="D24" s="189">
        <v>0</v>
      </c>
      <c r="E24" s="189">
        <v>0</v>
      </c>
      <c r="F24" s="189">
        <v>0</v>
      </c>
      <c r="G24" s="189">
        <v>0</v>
      </c>
      <c r="H24" s="561">
        <f t="shared" si="1"/>
        <v>0</v>
      </c>
      <c r="I24" s="553">
        <v>0</v>
      </c>
      <c r="J24" s="189">
        <v>0</v>
      </c>
      <c r="K24" s="189">
        <v>0</v>
      </c>
      <c r="L24" s="189">
        <v>2</v>
      </c>
      <c r="M24" s="192">
        <f t="shared" si="2"/>
        <v>2</v>
      </c>
    </row>
    <row r="25" spans="2:13" x14ac:dyDescent="0.25">
      <c r="B25" s="198">
        <v>16</v>
      </c>
      <c r="C25" s="5" t="s">
        <v>105</v>
      </c>
      <c r="D25" s="189">
        <v>7</v>
      </c>
      <c r="E25" s="189">
        <v>0</v>
      </c>
      <c r="F25" s="189">
        <v>0</v>
      </c>
      <c r="G25" s="189">
        <v>16</v>
      </c>
      <c r="H25" s="561">
        <f t="shared" si="1"/>
        <v>23</v>
      </c>
      <c r="I25" s="553">
        <v>0</v>
      </c>
      <c r="J25" s="189">
        <v>0</v>
      </c>
      <c r="K25" s="189">
        <v>0</v>
      </c>
      <c r="L25" s="189">
        <v>0</v>
      </c>
      <c r="M25" s="192">
        <f t="shared" si="2"/>
        <v>0</v>
      </c>
    </row>
    <row r="26" spans="2:13" x14ac:dyDescent="0.25">
      <c r="B26" s="198">
        <v>17</v>
      </c>
      <c r="C26" s="5" t="s">
        <v>106</v>
      </c>
      <c r="D26" s="189">
        <v>1</v>
      </c>
      <c r="E26" s="189">
        <v>0</v>
      </c>
      <c r="F26" s="189">
        <v>0</v>
      </c>
      <c r="G26" s="189">
        <v>0</v>
      </c>
      <c r="H26" s="561">
        <f t="shared" si="1"/>
        <v>1</v>
      </c>
      <c r="I26" s="553">
        <v>0</v>
      </c>
      <c r="J26" s="189">
        <v>0</v>
      </c>
      <c r="K26" s="189">
        <v>0</v>
      </c>
      <c r="L26" s="189">
        <v>0</v>
      </c>
      <c r="M26" s="192">
        <f t="shared" si="2"/>
        <v>0</v>
      </c>
    </row>
    <row r="27" spans="2:13" x14ac:dyDescent="0.25">
      <c r="B27" s="198">
        <v>18</v>
      </c>
      <c r="C27" s="5" t="s">
        <v>107</v>
      </c>
      <c r="D27" s="189">
        <v>0</v>
      </c>
      <c r="E27" s="189">
        <v>3</v>
      </c>
      <c r="F27" s="189">
        <v>0</v>
      </c>
      <c r="G27" s="189">
        <v>0</v>
      </c>
      <c r="H27" s="561">
        <f t="shared" si="1"/>
        <v>3</v>
      </c>
      <c r="I27" s="553">
        <v>0</v>
      </c>
      <c r="J27" s="189">
        <v>0</v>
      </c>
      <c r="K27" s="189">
        <v>0</v>
      </c>
      <c r="L27" s="189">
        <v>0</v>
      </c>
      <c r="M27" s="192">
        <f t="shared" si="2"/>
        <v>0</v>
      </c>
    </row>
    <row r="28" spans="2:13" x14ac:dyDescent="0.25">
      <c r="B28" s="198">
        <v>19</v>
      </c>
      <c r="C28" s="5" t="s">
        <v>108</v>
      </c>
      <c r="D28" s="189">
        <v>0</v>
      </c>
      <c r="E28" s="189">
        <v>0</v>
      </c>
      <c r="F28" s="189">
        <v>0</v>
      </c>
      <c r="G28" s="189">
        <v>0</v>
      </c>
      <c r="H28" s="561">
        <f t="shared" si="1"/>
        <v>0</v>
      </c>
      <c r="I28" s="553">
        <v>0</v>
      </c>
      <c r="J28" s="189">
        <v>0</v>
      </c>
      <c r="K28" s="189">
        <v>0</v>
      </c>
      <c r="L28" s="189">
        <v>0</v>
      </c>
      <c r="M28" s="192">
        <f t="shared" si="2"/>
        <v>0</v>
      </c>
    </row>
    <row r="29" spans="2:13" x14ac:dyDescent="0.25">
      <c r="B29" s="198">
        <v>20</v>
      </c>
      <c r="C29" s="5" t="s">
        <v>109</v>
      </c>
      <c r="D29" s="189">
        <v>2</v>
      </c>
      <c r="E29" s="189">
        <v>0</v>
      </c>
      <c r="F29" s="189">
        <v>0</v>
      </c>
      <c r="G29" s="189">
        <v>0</v>
      </c>
      <c r="H29" s="561">
        <f t="shared" si="1"/>
        <v>2</v>
      </c>
      <c r="I29" s="553">
        <v>0</v>
      </c>
      <c r="J29" s="189">
        <v>0</v>
      </c>
      <c r="K29" s="189">
        <v>0</v>
      </c>
      <c r="L29" s="189">
        <v>0</v>
      </c>
      <c r="M29" s="192">
        <f t="shared" si="2"/>
        <v>0</v>
      </c>
    </row>
    <row r="30" spans="2:13" x14ac:dyDescent="0.25">
      <c r="B30" s="198">
        <v>21</v>
      </c>
      <c r="C30" s="5" t="s">
        <v>110</v>
      </c>
      <c r="D30" s="189">
        <v>2</v>
      </c>
      <c r="E30" s="189">
        <v>0</v>
      </c>
      <c r="F30" s="189">
        <v>0</v>
      </c>
      <c r="G30" s="189">
        <v>5</v>
      </c>
      <c r="H30" s="561">
        <f t="shared" si="1"/>
        <v>7</v>
      </c>
      <c r="I30" s="553">
        <v>0</v>
      </c>
      <c r="J30" s="189">
        <v>0</v>
      </c>
      <c r="K30" s="189">
        <v>0</v>
      </c>
      <c r="L30" s="189">
        <v>0</v>
      </c>
      <c r="M30" s="192">
        <f t="shared" si="2"/>
        <v>0</v>
      </c>
    </row>
    <row r="31" spans="2:13" x14ac:dyDescent="0.25">
      <c r="B31" s="198">
        <v>22</v>
      </c>
      <c r="C31" s="5" t="s">
        <v>111</v>
      </c>
      <c r="D31" s="189">
        <v>2</v>
      </c>
      <c r="E31" s="189">
        <v>0</v>
      </c>
      <c r="F31" s="189">
        <v>4</v>
      </c>
      <c r="G31" s="189">
        <v>0</v>
      </c>
      <c r="H31" s="561">
        <f t="shared" si="1"/>
        <v>6</v>
      </c>
      <c r="I31" s="553">
        <v>0</v>
      </c>
      <c r="J31" s="189">
        <v>0</v>
      </c>
      <c r="K31" s="189">
        <v>0</v>
      </c>
      <c r="L31" s="189">
        <v>27</v>
      </c>
      <c r="M31" s="192">
        <f t="shared" si="2"/>
        <v>27</v>
      </c>
    </row>
    <row r="32" spans="2:13" x14ac:dyDescent="0.25">
      <c r="B32" s="198">
        <v>23</v>
      </c>
      <c r="C32" s="5" t="s">
        <v>112</v>
      </c>
      <c r="D32" s="189">
        <v>4</v>
      </c>
      <c r="E32" s="189">
        <v>4</v>
      </c>
      <c r="F32" s="189">
        <v>0</v>
      </c>
      <c r="G32" s="189">
        <v>0</v>
      </c>
      <c r="H32" s="561">
        <f t="shared" si="1"/>
        <v>8</v>
      </c>
      <c r="I32" s="553">
        <v>0</v>
      </c>
      <c r="J32" s="189">
        <v>9</v>
      </c>
      <c r="K32" s="189">
        <v>0</v>
      </c>
      <c r="L32" s="189">
        <v>0</v>
      </c>
      <c r="M32" s="192">
        <f t="shared" si="2"/>
        <v>9</v>
      </c>
    </row>
    <row r="33" spans="2:13" x14ac:dyDescent="0.25">
      <c r="B33" s="198">
        <v>24</v>
      </c>
      <c r="C33" s="5" t="s">
        <v>113</v>
      </c>
      <c r="D33" s="189">
        <v>0</v>
      </c>
      <c r="E33" s="189">
        <v>0</v>
      </c>
      <c r="F33" s="189">
        <v>0</v>
      </c>
      <c r="G33" s="189">
        <v>22</v>
      </c>
      <c r="H33" s="561">
        <f t="shared" si="1"/>
        <v>22</v>
      </c>
      <c r="I33" s="553">
        <v>0</v>
      </c>
      <c r="J33" s="189">
        <v>0</v>
      </c>
      <c r="K33" s="189">
        <v>0</v>
      </c>
      <c r="L33" s="189">
        <v>14</v>
      </c>
      <c r="M33" s="192">
        <f t="shared" si="2"/>
        <v>14</v>
      </c>
    </row>
    <row r="34" spans="2:13" x14ac:dyDescent="0.25">
      <c r="B34" s="198">
        <v>25</v>
      </c>
      <c r="C34" s="5" t="s">
        <v>114</v>
      </c>
      <c r="D34" s="189">
        <v>0</v>
      </c>
      <c r="E34" s="189">
        <v>0</v>
      </c>
      <c r="F34" s="189">
        <v>0</v>
      </c>
      <c r="G34" s="189">
        <v>0</v>
      </c>
      <c r="H34" s="561">
        <f t="shared" si="1"/>
        <v>0</v>
      </c>
      <c r="I34" s="553">
        <v>0</v>
      </c>
      <c r="J34" s="189">
        <v>0</v>
      </c>
      <c r="K34" s="189">
        <v>0</v>
      </c>
      <c r="L34" s="189">
        <v>9</v>
      </c>
      <c r="M34" s="192">
        <f t="shared" si="2"/>
        <v>9</v>
      </c>
    </row>
    <row r="35" spans="2:13" ht="15.75" thickBot="1" x14ac:dyDescent="0.3">
      <c r="B35" s="133">
        <v>26</v>
      </c>
      <c r="C35" s="134" t="s">
        <v>115</v>
      </c>
      <c r="D35" s="190">
        <v>0</v>
      </c>
      <c r="E35" s="190">
        <v>0</v>
      </c>
      <c r="F35" s="190">
        <v>1</v>
      </c>
      <c r="G35" s="190">
        <v>0</v>
      </c>
      <c r="H35" s="562">
        <f t="shared" si="1"/>
        <v>1</v>
      </c>
      <c r="I35" s="554">
        <v>0</v>
      </c>
      <c r="J35" s="296">
        <v>0</v>
      </c>
      <c r="K35" s="296">
        <v>1</v>
      </c>
      <c r="L35" s="296">
        <v>58</v>
      </c>
      <c r="M35" s="297">
        <f t="shared" si="2"/>
        <v>59</v>
      </c>
    </row>
    <row r="36" spans="2:13" x14ac:dyDescent="0.25">
      <c r="B36" s="746" t="s">
        <v>313</v>
      </c>
      <c r="C36" s="747"/>
      <c r="D36" s="197">
        <f>SUM(D10:D35)</f>
        <v>27</v>
      </c>
      <c r="E36" s="197">
        <f>SUM(E10:E35)</f>
        <v>22</v>
      </c>
      <c r="F36" s="197">
        <f>SUM(F10:F35)</f>
        <v>22</v>
      </c>
      <c r="G36" s="197">
        <f>SUM(G10:G35)</f>
        <v>69</v>
      </c>
      <c r="H36" s="563">
        <f t="shared" si="1"/>
        <v>140</v>
      </c>
      <c r="I36" s="555">
        <f>SUM(I10:I35)</f>
        <v>1</v>
      </c>
      <c r="J36" s="197">
        <f>SUM(J10:J35)</f>
        <v>13</v>
      </c>
      <c r="K36" s="197">
        <f>SUM(K10:K35)</f>
        <v>1</v>
      </c>
      <c r="L36" s="197">
        <f>SUM(L10:L35)</f>
        <v>179</v>
      </c>
      <c r="M36" s="298">
        <f>SUM(M10:M35)</f>
        <v>194</v>
      </c>
    </row>
    <row r="37" spans="2:13" x14ac:dyDescent="0.25">
      <c r="B37" s="748">
        <v>2015</v>
      </c>
      <c r="C37" s="749"/>
      <c r="D37" s="456">
        <v>22</v>
      </c>
      <c r="E37" s="456">
        <v>20</v>
      </c>
      <c r="F37" s="456">
        <v>24</v>
      </c>
      <c r="G37" s="456">
        <v>70</v>
      </c>
      <c r="H37" s="564">
        <v>136</v>
      </c>
      <c r="I37" s="556">
        <v>0</v>
      </c>
      <c r="J37" s="456">
        <v>22</v>
      </c>
      <c r="K37" s="456">
        <v>4</v>
      </c>
      <c r="L37" s="456">
        <v>186</v>
      </c>
      <c r="M37" s="459">
        <v>212</v>
      </c>
    </row>
    <row r="38" spans="2:13" x14ac:dyDescent="0.25">
      <c r="B38" s="748">
        <v>2014</v>
      </c>
      <c r="C38" s="749"/>
      <c r="D38" s="456">
        <v>28</v>
      </c>
      <c r="E38" s="456">
        <v>19</v>
      </c>
      <c r="F38" s="456">
        <v>15</v>
      </c>
      <c r="G38" s="456">
        <v>37</v>
      </c>
      <c r="H38" s="564">
        <v>99</v>
      </c>
      <c r="I38" s="556">
        <v>0</v>
      </c>
      <c r="J38" s="456">
        <v>5</v>
      </c>
      <c r="K38" s="456">
        <v>4</v>
      </c>
      <c r="L38" s="456">
        <v>210</v>
      </c>
      <c r="M38" s="459">
        <v>219</v>
      </c>
    </row>
    <row r="39" spans="2:13" x14ac:dyDescent="0.25">
      <c r="B39" s="750">
        <v>2013</v>
      </c>
      <c r="C39" s="751"/>
      <c r="D39" s="456">
        <v>56</v>
      </c>
      <c r="E39" s="456">
        <v>37</v>
      </c>
      <c r="F39" s="456">
        <v>29</v>
      </c>
      <c r="G39" s="456">
        <v>69</v>
      </c>
      <c r="H39" s="564">
        <v>191</v>
      </c>
      <c r="I39" s="556">
        <v>0</v>
      </c>
      <c r="J39" s="456">
        <v>22</v>
      </c>
      <c r="K39" s="456">
        <v>7</v>
      </c>
      <c r="L39" s="456">
        <v>249</v>
      </c>
      <c r="M39" s="459">
        <v>278</v>
      </c>
    </row>
    <row r="40" spans="2:13" ht="15.75" thickBot="1" x14ac:dyDescent="0.3">
      <c r="B40" s="752">
        <v>2012</v>
      </c>
      <c r="C40" s="753"/>
      <c r="D40" s="460">
        <v>58</v>
      </c>
      <c r="E40" s="460">
        <v>54</v>
      </c>
      <c r="F40" s="460">
        <v>3</v>
      </c>
      <c r="G40" s="460">
        <v>27</v>
      </c>
      <c r="H40" s="565">
        <v>142</v>
      </c>
      <c r="I40" s="557" t="s">
        <v>11</v>
      </c>
      <c r="J40" s="460">
        <v>50</v>
      </c>
      <c r="K40" s="460">
        <v>14</v>
      </c>
      <c r="L40" s="460">
        <v>301</v>
      </c>
      <c r="M40" s="461">
        <v>524</v>
      </c>
    </row>
    <row r="41" spans="2:13" ht="15.75" thickTop="1" x14ac:dyDescent="0.25">
      <c r="B41" s="670" t="s">
        <v>320</v>
      </c>
      <c r="C41" s="670"/>
      <c r="D41" s="670"/>
      <c r="E41" s="670"/>
      <c r="F41" s="670"/>
      <c r="G41" s="117"/>
      <c r="H41" s="117"/>
      <c r="I41" s="93"/>
      <c r="J41" s="93"/>
      <c r="K41" s="93"/>
      <c r="L41" s="93"/>
      <c r="M41" s="93"/>
    </row>
  </sheetData>
  <mergeCells count="13">
    <mergeCell ref="B3:M3"/>
    <mergeCell ref="B4:M4"/>
    <mergeCell ref="B5:M5"/>
    <mergeCell ref="B7:B8"/>
    <mergeCell ref="C7:C8"/>
    <mergeCell ref="D7:H7"/>
    <mergeCell ref="I7:M7"/>
    <mergeCell ref="B41:F41"/>
    <mergeCell ref="B36:C36"/>
    <mergeCell ref="B37:C37"/>
    <mergeCell ref="B38:C38"/>
    <mergeCell ref="B39:C39"/>
    <mergeCell ref="B40:C40"/>
  </mergeCells>
  <pageMargins left="0.7" right="0.7" top="0.75" bottom="0.75" header="0.3" footer="0.3"/>
  <pageSetup paperSize="9" scale="75" orientation="portrait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E28"/>
  <sheetViews>
    <sheetView topLeftCell="A6" workbookViewId="0">
      <selection activeCell="I7" sqref="I7"/>
    </sheetView>
  </sheetViews>
  <sheetFormatPr defaultRowHeight="15" x14ac:dyDescent="0.25"/>
  <cols>
    <col min="2" max="2" width="7" customWidth="1"/>
    <col min="3" max="3" width="30.42578125" customWidth="1"/>
    <col min="4" max="4" width="14.28515625" customWidth="1"/>
    <col min="5" max="5" width="15.42578125" customWidth="1"/>
  </cols>
  <sheetData>
    <row r="9" spans="2:5" x14ac:dyDescent="0.25">
      <c r="B9" s="732" t="s">
        <v>349</v>
      </c>
      <c r="C9" s="732"/>
      <c r="D9" s="732"/>
      <c r="E9" s="732"/>
    </row>
    <row r="10" spans="2:5" ht="25.5" customHeight="1" x14ac:dyDescent="0.25">
      <c r="B10" s="828" t="s">
        <v>358</v>
      </c>
      <c r="C10" s="828"/>
      <c r="D10" s="828"/>
      <c r="E10" s="828"/>
    </row>
    <row r="11" spans="2:5" ht="15.75" thickBot="1" x14ac:dyDescent="0.3">
      <c r="B11" s="345"/>
      <c r="C11" s="345"/>
      <c r="D11" s="345"/>
      <c r="E11" s="345"/>
    </row>
    <row r="12" spans="2:5" ht="15.75" thickTop="1" x14ac:dyDescent="0.25">
      <c r="B12" s="826" t="s">
        <v>273</v>
      </c>
      <c r="C12" s="824" t="s">
        <v>274</v>
      </c>
      <c r="D12" s="822" t="s">
        <v>275</v>
      </c>
      <c r="E12" s="823"/>
    </row>
    <row r="13" spans="2:5" x14ac:dyDescent="0.25">
      <c r="B13" s="827"/>
      <c r="C13" s="825"/>
      <c r="D13" s="351" t="s">
        <v>318</v>
      </c>
      <c r="E13" s="352" t="s">
        <v>319</v>
      </c>
    </row>
    <row r="14" spans="2:5" x14ac:dyDescent="0.25">
      <c r="B14" s="353" t="s">
        <v>257</v>
      </c>
      <c r="C14" s="354" t="s">
        <v>259</v>
      </c>
      <c r="D14" s="354" t="s">
        <v>260</v>
      </c>
      <c r="E14" s="355" t="s">
        <v>261</v>
      </c>
    </row>
    <row r="15" spans="2:5" x14ac:dyDescent="0.25">
      <c r="B15" s="346"/>
      <c r="C15" s="347"/>
      <c r="D15" s="347"/>
      <c r="E15" s="515"/>
    </row>
    <row r="16" spans="2:5" x14ac:dyDescent="0.25">
      <c r="B16" s="516">
        <v>1</v>
      </c>
      <c r="C16" s="106" t="s">
        <v>276</v>
      </c>
      <c r="D16" s="179">
        <v>273594</v>
      </c>
      <c r="E16" s="524">
        <v>272423</v>
      </c>
    </row>
    <row r="17" spans="2:5" x14ac:dyDescent="0.25">
      <c r="B17" s="516">
        <v>2</v>
      </c>
      <c r="C17" s="106" t="s">
        <v>277</v>
      </c>
      <c r="D17" s="179">
        <v>156820</v>
      </c>
      <c r="E17" s="524">
        <v>157274</v>
      </c>
    </row>
    <row r="18" spans="2:5" x14ac:dyDescent="0.25">
      <c r="B18" s="516">
        <v>3</v>
      </c>
      <c r="C18" s="106" t="s">
        <v>278</v>
      </c>
      <c r="D18" s="179">
        <v>339281</v>
      </c>
      <c r="E18" s="524">
        <v>336214</v>
      </c>
    </row>
    <row r="19" spans="2:5" x14ac:dyDescent="0.25">
      <c r="B19" s="516">
        <v>4</v>
      </c>
      <c r="C19" s="106" t="s">
        <v>279</v>
      </c>
      <c r="D19" s="179">
        <v>224908</v>
      </c>
      <c r="E19" s="524">
        <v>226834</v>
      </c>
    </row>
    <row r="20" spans="2:5" x14ac:dyDescent="0.25">
      <c r="B20" s="516">
        <v>5</v>
      </c>
      <c r="C20" s="106" t="s">
        <v>280</v>
      </c>
      <c r="D20" s="179">
        <v>388523</v>
      </c>
      <c r="E20" s="524">
        <v>394579</v>
      </c>
    </row>
    <row r="21" spans="2:5" x14ac:dyDescent="0.25">
      <c r="B21" s="516">
        <v>6</v>
      </c>
      <c r="C21" s="106" t="s">
        <v>281</v>
      </c>
      <c r="D21" s="179">
        <v>10082</v>
      </c>
      <c r="E21" s="524">
        <v>9939</v>
      </c>
    </row>
    <row r="22" spans="2:5" x14ac:dyDescent="0.25">
      <c r="B22" s="516">
        <v>7</v>
      </c>
      <c r="C22" s="517" t="s">
        <v>288</v>
      </c>
      <c r="D22" s="179">
        <v>26815</v>
      </c>
      <c r="E22" s="524">
        <v>27259</v>
      </c>
    </row>
    <row r="23" spans="2:5" x14ac:dyDescent="0.25">
      <c r="B23" s="516">
        <v>8</v>
      </c>
      <c r="C23" s="106" t="s">
        <v>282</v>
      </c>
      <c r="D23" s="179">
        <v>57307</v>
      </c>
      <c r="E23" s="524">
        <v>58789</v>
      </c>
    </row>
    <row r="24" spans="2:5" x14ac:dyDescent="0.25">
      <c r="B24" s="516">
        <v>9</v>
      </c>
      <c r="C24" s="106" t="s">
        <v>283</v>
      </c>
      <c r="D24" s="179">
        <v>2755</v>
      </c>
      <c r="E24" s="524">
        <v>2923</v>
      </c>
    </row>
    <row r="25" spans="2:5" x14ac:dyDescent="0.25">
      <c r="B25" s="516">
        <v>10</v>
      </c>
      <c r="C25" s="106" t="s">
        <v>284</v>
      </c>
      <c r="D25" s="179">
        <v>186</v>
      </c>
      <c r="E25" s="524">
        <v>192</v>
      </c>
    </row>
    <row r="26" spans="2:5" x14ac:dyDescent="0.25">
      <c r="B26" s="518"/>
      <c r="C26" s="519"/>
      <c r="D26" s="520"/>
      <c r="E26" s="521"/>
    </row>
    <row r="27" spans="2:5" ht="15.75" thickBot="1" x14ac:dyDescent="0.3">
      <c r="B27" s="820" t="s">
        <v>285</v>
      </c>
      <c r="C27" s="821"/>
      <c r="D27" s="522">
        <v>1480271</v>
      </c>
      <c r="E27" s="523">
        <f>SUM(E16:E26)</f>
        <v>1486426</v>
      </c>
    </row>
    <row r="28" spans="2:5" ht="15.75" thickTop="1" x14ac:dyDescent="0.25">
      <c r="B28" s="356" t="s">
        <v>289</v>
      </c>
      <c r="C28" s="356"/>
      <c r="D28" s="345"/>
      <c r="E28" s="345"/>
    </row>
  </sheetData>
  <mergeCells count="6">
    <mergeCell ref="B27:C27"/>
    <mergeCell ref="D12:E12"/>
    <mergeCell ref="C12:C13"/>
    <mergeCell ref="B12:B13"/>
    <mergeCell ref="B9:E9"/>
    <mergeCell ref="B10:E10"/>
  </mergeCells>
  <pageMargins left="0.7" right="0.7" top="0.75" bottom="0.75" header="0.3" footer="0.3"/>
  <pageSetup paperSize="9" orientation="portrait" horizontalDpi="4294967293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41"/>
  <sheetViews>
    <sheetView topLeftCell="A14" workbookViewId="0">
      <selection activeCell="K12" sqref="K12"/>
    </sheetView>
  </sheetViews>
  <sheetFormatPr defaultRowHeight="15" x14ac:dyDescent="0.25"/>
  <cols>
    <col min="2" max="2" width="15.85546875" customWidth="1"/>
    <col min="3" max="3" width="12.7109375" customWidth="1"/>
    <col min="4" max="4" width="13.28515625" customWidth="1"/>
    <col min="5" max="5" width="12.140625" customWidth="1"/>
    <col min="6" max="6" width="14" customWidth="1"/>
    <col min="7" max="7" width="11.7109375" customWidth="1"/>
  </cols>
  <sheetData>
    <row r="3" spans="2:7" x14ac:dyDescent="0.25">
      <c r="B3" s="830" t="s">
        <v>344</v>
      </c>
      <c r="C3" s="830"/>
      <c r="D3" s="830"/>
      <c r="E3" s="830"/>
      <c r="F3" s="830"/>
      <c r="G3" s="830"/>
    </row>
    <row r="4" spans="2:7" x14ac:dyDescent="0.25">
      <c r="B4" s="829" t="s">
        <v>298</v>
      </c>
      <c r="C4" s="829"/>
      <c r="D4" s="829"/>
      <c r="E4" s="829"/>
      <c r="F4" s="829"/>
      <c r="G4" s="829"/>
    </row>
    <row r="5" spans="2:7" x14ac:dyDescent="0.25">
      <c r="B5" s="829" t="s">
        <v>304</v>
      </c>
      <c r="C5" s="829"/>
      <c r="D5" s="829"/>
      <c r="E5" s="829"/>
      <c r="F5" s="829"/>
      <c r="G5" s="829"/>
    </row>
    <row r="6" spans="2:7" x14ac:dyDescent="0.25">
      <c r="B6" s="313"/>
      <c r="C6" s="2"/>
      <c r="D6" s="2"/>
      <c r="E6" s="2"/>
      <c r="F6" s="2"/>
      <c r="G6" s="2"/>
    </row>
    <row r="7" spans="2:7" ht="15.75" thickBot="1" x14ac:dyDescent="0.3">
      <c r="B7" s="314"/>
      <c r="C7" s="2"/>
      <c r="D7" s="2"/>
      <c r="E7" s="2"/>
      <c r="F7" s="2"/>
      <c r="G7" s="2"/>
    </row>
    <row r="8" spans="2:7" ht="39" thickTop="1" x14ac:dyDescent="0.25">
      <c r="B8" s="299" t="s">
        <v>84</v>
      </c>
      <c r="C8" s="300" t="s">
        <v>299</v>
      </c>
      <c r="D8" s="300" t="s">
        <v>300</v>
      </c>
      <c r="E8" s="300" t="s">
        <v>301</v>
      </c>
      <c r="F8" s="300" t="s">
        <v>302</v>
      </c>
      <c r="G8" s="301" t="s">
        <v>303</v>
      </c>
    </row>
    <row r="9" spans="2:7" x14ac:dyDescent="0.25">
      <c r="B9" s="484" t="s">
        <v>257</v>
      </c>
      <c r="C9" s="485" t="s">
        <v>259</v>
      </c>
      <c r="D9" s="485" t="s">
        <v>260</v>
      </c>
      <c r="E9" s="485" t="s">
        <v>261</v>
      </c>
      <c r="F9" s="485" t="s">
        <v>262</v>
      </c>
      <c r="G9" s="486" t="s">
        <v>263</v>
      </c>
    </row>
    <row r="10" spans="2:7" x14ac:dyDescent="0.25">
      <c r="B10" s="302" t="s">
        <v>58</v>
      </c>
      <c r="C10" s="315">
        <v>2538</v>
      </c>
      <c r="D10" s="316">
        <v>2094</v>
      </c>
      <c r="E10" s="317">
        <f t="shared" ref="E10:E35" si="0">C10/D10*100</f>
        <v>121.20343839541547</v>
      </c>
      <c r="F10" s="316">
        <v>55</v>
      </c>
      <c r="G10" s="318">
        <v>250</v>
      </c>
    </row>
    <row r="11" spans="2:7" x14ac:dyDescent="0.25">
      <c r="B11" s="303" t="s">
        <v>59</v>
      </c>
      <c r="C11" s="319">
        <v>1231</v>
      </c>
      <c r="D11" s="320">
        <v>1512</v>
      </c>
      <c r="E11" s="321">
        <f t="shared" si="0"/>
        <v>81.415343915343925</v>
      </c>
      <c r="F11" s="320">
        <v>49</v>
      </c>
      <c r="G11" s="322">
        <v>134</v>
      </c>
    </row>
    <row r="12" spans="2:7" x14ac:dyDescent="0.25">
      <c r="B12" s="303" t="s">
        <v>60</v>
      </c>
      <c r="C12" s="319">
        <v>2289</v>
      </c>
      <c r="D12" s="320">
        <v>1875</v>
      </c>
      <c r="E12" s="321">
        <f t="shared" si="0"/>
        <v>122.08000000000001</v>
      </c>
      <c r="F12" s="320">
        <v>56</v>
      </c>
      <c r="G12" s="322">
        <v>201</v>
      </c>
    </row>
    <row r="13" spans="2:7" x14ac:dyDescent="0.25">
      <c r="B13" s="303" t="s">
        <v>61</v>
      </c>
      <c r="C13" s="319">
        <v>2001</v>
      </c>
      <c r="D13" s="320">
        <v>2646</v>
      </c>
      <c r="E13" s="321">
        <f t="shared" si="0"/>
        <v>75.62358276643991</v>
      </c>
      <c r="F13" s="320">
        <v>65</v>
      </c>
      <c r="G13" s="322">
        <v>196</v>
      </c>
    </row>
    <row r="14" spans="2:7" x14ac:dyDescent="0.25">
      <c r="B14" s="303" t="s">
        <v>62</v>
      </c>
      <c r="C14" s="319">
        <v>1931</v>
      </c>
      <c r="D14" s="320">
        <v>2176</v>
      </c>
      <c r="E14" s="321">
        <f t="shared" si="0"/>
        <v>88.74080882352942</v>
      </c>
      <c r="F14" s="320">
        <v>72</v>
      </c>
      <c r="G14" s="322">
        <v>191</v>
      </c>
    </row>
    <row r="15" spans="2:7" x14ac:dyDescent="0.25">
      <c r="B15" s="303" t="s">
        <v>63</v>
      </c>
      <c r="C15" s="319">
        <v>2556</v>
      </c>
      <c r="D15" s="320">
        <v>3324</v>
      </c>
      <c r="E15" s="321">
        <f t="shared" si="0"/>
        <v>76.895306859205775</v>
      </c>
      <c r="F15" s="320">
        <v>89</v>
      </c>
      <c r="G15" s="322">
        <v>239</v>
      </c>
    </row>
    <row r="16" spans="2:7" x14ac:dyDescent="0.25">
      <c r="B16" s="303" t="s">
        <v>64</v>
      </c>
      <c r="C16" s="319">
        <v>1202</v>
      </c>
      <c r="D16" s="320">
        <v>1496</v>
      </c>
      <c r="E16" s="321">
        <f t="shared" si="0"/>
        <v>80.347593582887697</v>
      </c>
      <c r="F16" s="320">
        <v>32</v>
      </c>
      <c r="G16" s="322">
        <v>85</v>
      </c>
    </row>
    <row r="17" spans="2:7" x14ac:dyDescent="0.25">
      <c r="B17" s="303" t="s">
        <v>65</v>
      </c>
      <c r="C17" s="319">
        <v>784</v>
      </c>
      <c r="D17" s="320">
        <v>785</v>
      </c>
      <c r="E17" s="321">
        <f t="shared" si="0"/>
        <v>99.872611464968159</v>
      </c>
      <c r="F17" s="320">
        <v>29</v>
      </c>
      <c r="G17" s="322">
        <v>114</v>
      </c>
    </row>
    <row r="18" spans="2:7" x14ac:dyDescent="0.25">
      <c r="B18" s="303" t="s">
        <v>66</v>
      </c>
      <c r="C18" s="319">
        <v>2127</v>
      </c>
      <c r="D18" s="320">
        <v>2256</v>
      </c>
      <c r="E18" s="321">
        <f t="shared" si="0"/>
        <v>94.281914893617028</v>
      </c>
      <c r="F18" s="320">
        <v>72</v>
      </c>
      <c r="G18" s="322">
        <v>211</v>
      </c>
    </row>
    <row r="19" spans="2:7" x14ac:dyDescent="0.25">
      <c r="B19" s="303" t="s">
        <v>67</v>
      </c>
      <c r="C19" s="319">
        <v>1934</v>
      </c>
      <c r="D19" s="320">
        <v>1977</v>
      </c>
      <c r="E19" s="321">
        <f t="shared" si="0"/>
        <v>97.824987354577644</v>
      </c>
      <c r="F19" s="320">
        <v>55</v>
      </c>
      <c r="G19" s="322">
        <v>157</v>
      </c>
    </row>
    <row r="20" spans="2:7" x14ac:dyDescent="0.25">
      <c r="B20" s="303" t="s">
        <v>68</v>
      </c>
      <c r="C20" s="319">
        <v>907</v>
      </c>
      <c r="D20" s="320">
        <v>1416</v>
      </c>
      <c r="E20" s="321">
        <f t="shared" si="0"/>
        <v>64.05367231638418</v>
      </c>
      <c r="F20" s="320">
        <v>47</v>
      </c>
      <c r="G20" s="322">
        <v>96</v>
      </c>
    </row>
    <row r="21" spans="2:7" x14ac:dyDescent="0.25">
      <c r="B21" s="303" t="s">
        <v>69</v>
      </c>
      <c r="C21" s="319">
        <v>1757</v>
      </c>
      <c r="D21" s="320">
        <v>1926</v>
      </c>
      <c r="E21" s="321">
        <f t="shared" si="0"/>
        <v>91.225337487019729</v>
      </c>
      <c r="F21" s="320">
        <v>63</v>
      </c>
      <c r="G21" s="322">
        <v>151</v>
      </c>
    </row>
    <row r="22" spans="2:7" x14ac:dyDescent="0.25">
      <c r="B22" s="303" t="s">
        <v>70</v>
      </c>
      <c r="C22" s="319">
        <v>2583</v>
      </c>
      <c r="D22" s="320">
        <v>2681</v>
      </c>
      <c r="E22" s="321">
        <f t="shared" si="0"/>
        <v>96.344647519582253</v>
      </c>
      <c r="F22" s="320">
        <v>82</v>
      </c>
      <c r="G22" s="322">
        <v>229</v>
      </c>
    </row>
    <row r="23" spans="2:7" x14ac:dyDescent="0.25">
      <c r="B23" s="303" t="s">
        <v>71</v>
      </c>
      <c r="C23" s="319">
        <v>2233</v>
      </c>
      <c r="D23" s="320">
        <v>1833</v>
      </c>
      <c r="E23" s="321">
        <f t="shared" si="0"/>
        <v>121.82214948172394</v>
      </c>
      <c r="F23" s="320">
        <v>54</v>
      </c>
      <c r="G23" s="322">
        <v>202</v>
      </c>
    </row>
    <row r="24" spans="2:7" x14ac:dyDescent="0.25">
      <c r="B24" s="303" t="s">
        <v>72</v>
      </c>
      <c r="C24" s="319">
        <v>1256</v>
      </c>
      <c r="D24" s="320">
        <v>1547</v>
      </c>
      <c r="E24" s="321">
        <f t="shared" si="0"/>
        <v>81.189398836457656</v>
      </c>
      <c r="F24" s="320">
        <v>49</v>
      </c>
      <c r="G24" s="322">
        <v>141</v>
      </c>
    </row>
    <row r="25" spans="2:7" x14ac:dyDescent="0.25">
      <c r="B25" s="303" t="s">
        <v>73</v>
      </c>
      <c r="C25" s="319">
        <v>1901</v>
      </c>
      <c r="D25" s="320">
        <v>2461</v>
      </c>
      <c r="E25" s="321">
        <f t="shared" si="0"/>
        <v>77.24502234863877</v>
      </c>
      <c r="F25" s="320">
        <v>59</v>
      </c>
      <c r="G25" s="322">
        <v>175</v>
      </c>
    </row>
    <row r="26" spans="2:7" x14ac:dyDescent="0.25">
      <c r="B26" s="303" t="s">
        <v>74</v>
      </c>
      <c r="C26" s="319">
        <v>1965</v>
      </c>
      <c r="D26" s="320">
        <v>2720</v>
      </c>
      <c r="E26" s="321">
        <f t="shared" si="0"/>
        <v>72.242647058823522</v>
      </c>
      <c r="F26" s="320">
        <v>69</v>
      </c>
      <c r="G26" s="322">
        <v>203</v>
      </c>
    </row>
    <row r="27" spans="2:7" x14ac:dyDescent="0.25">
      <c r="B27" s="303" t="s">
        <v>75</v>
      </c>
      <c r="C27" s="319">
        <v>2099</v>
      </c>
      <c r="D27" s="320">
        <v>1745</v>
      </c>
      <c r="E27" s="321">
        <f t="shared" si="0"/>
        <v>120.28653295128939</v>
      </c>
      <c r="F27" s="320">
        <v>47</v>
      </c>
      <c r="G27" s="322">
        <v>199</v>
      </c>
    </row>
    <row r="28" spans="2:7" x14ac:dyDescent="0.25">
      <c r="B28" s="303" t="s">
        <v>76</v>
      </c>
      <c r="C28" s="319">
        <v>1139</v>
      </c>
      <c r="D28" s="320">
        <v>1777</v>
      </c>
      <c r="E28" s="321">
        <f t="shared" si="0"/>
        <v>64.096792346651668</v>
      </c>
      <c r="F28" s="320">
        <v>42</v>
      </c>
      <c r="G28" s="322">
        <v>101</v>
      </c>
    </row>
    <row r="29" spans="2:7" x14ac:dyDescent="0.25">
      <c r="B29" s="303" t="s">
        <v>77</v>
      </c>
      <c r="C29" s="319">
        <v>2114</v>
      </c>
      <c r="D29" s="320">
        <v>1921</v>
      </c>
      <c r="E29" s="321">
        <f t="shared" si="0"/>
        <v>110.04685059864654</v>
      </c>
      <c r="F29" s="320">
        <v>72</v>
      </c>
      <c r="G29" s="322">
        <v>193</v>
      </c>
    </row>
    <row r="30" spans="2:7" x14ac:dyDescent="0.25">
      <c r="B30" s="303" t="s">
        <v>78</v>
      </c>
      <c r="C30" s="319">
        <v>1755</v>
      </c>
      <c r="D30" s="320">
        <v>2341</v>
      </c>
      <c r="E30" s="321">
        <f t="shared" si="0"/>
        <v>74.967962409226828</v>
      </c>
      <c r="F30" s="320">
        <v>57</v>
      </c>
      <c r="G30" s="322">
        <v>137</v>
      </c>
    </row>
    <row r="31" spans="2:7" x14ac:dyDescent="0.25">
      <c r="B31" s="303" t="s">
        <v>79</v>
      </c>
      <c r="C31" s="319">
        <v>2215</v>
      </c>
      <c r="D31" s="320">
        <v>2570</v>
      </c>
      <c r="E31" s="321">
        <f t="shared" si="0"/>
        <v>86.186770428015564</v>
      </c>
      <c r="F31" s="320">
        <v>65</v>
      </c>
      <c r="G31" s="322">
        <v>170</v>
      </c>
    </row>
    <row r="32" spans="2:7" x14ac:dyDescent="0.25">
      <c r="B32" s="303" t="s">
        <v>80</v>
      </c>
      <c r="C32" s="319">
        <v>1181</v>
      </c>
      <c r="D32" s="320">
        <v>1627</v>
      </c>
      <c r="E32" s="321">
        <f t="shared" si="0"/>
        <v>72.587584511370622</v>
      </c>
      <c r="F32" s="320">
        <v>35</v>
      </c>
      <c r="G32" s="322">
        <v>86</v>
      </c>
    </row>
    <row r="33" spans="2:7" x14ac:dyDescent="0.25">
      <c r="B33" s="303" t="s">
        <v>81</v>
      </c>
      <c r="C33" s="319">
        <v>1549</v>
      </c>
      <c r="D33" s="320">
        <v>1682</v>
      </c>
      <c r="E33" s="321">
        <f t="shared" si="0"/>
        <v>92.092746730083235</v>
      </c>
      <c r="F33" s="320">
        <v>51</v>
      </c>
      <c r="G33" s="322">
        <v>150</v>
      </c>
    </row>
    <row r="34" spans="2:7" x14ac:dyDescent="0.25">
      <c r="B34" s="303" t="s">
        <v>82</v>
      </c>
      <c r="C34" s="319">
        <v>2934</v>
      </c>
      <c r="D34" s="323">
        <v>1679</v>
      </c>
      <c r="E34" s="321">
        <f t="shared" si="0"/>
        <v>174.74687313877308</v>
      </c>
      <c r="F34" s="320">
        <v>58</v>
      </c>
      <c r="G34" s="322">
        <v>260</v>
      </c>
    </row>
    <row r="35" spans="2:7" ht="15.75" thickBot="1" x14ac:dyDescent="0.3">
      <c r="B35" s="304" t="s">
        <v>83</v>
      </c>
      <c r="C35" s="324">
        <v>1957</v>
      </c>
      <c r="D35" s="325">
        <v>2046</v>
      </c>
      <c r="E35" s="326">
        <f t="shared" si="0"/>
        <v>95.650048875855333</v>
      </c>
      <c r="F35" s="327">
        <v>55</v>
      </c>
      <c r="G35" s="328">
        <v>164</v>
      </c>
    </row>
    <row r="36" spans="2:7" x14ac:dyDescent="0.25">
      <c r="B36" s="305" t="s">
        <v>295</v>
      </c>
      <c r="C36" s="329">
        <f>SUM(C10:C35)</f>
        <v>48138</v>
      </c>
      <c r="D36" s="329">
        <f>SUM(D10:D35)</f>
        <v>52113</v>
      </c>
      <c r="E36" s="330">
        <f>AVERAGE(E10:E35)</f>
        <v>93.579639426712575</v>
      </c>
      <c r="F36" s="329">
        <f>SUM(F10:F35)</f>
        <v>1479</v>
      </c>
      <c r="G36" s="331">
        <f>SUM(G10:G35)</f>
        <v>4435</v>
      </c>
    </row>
    <row r="37" spans="2:7" x14ac:dyDescent="0.25">
      <c r="B37" s="475">
        <v>2015</v>
      </c>
      <c r="C37" s="476">
        <v>48599</v>
      </c>
      <c r="D37" s="476">
        <v>52714</v>
      </c>
      <c r="E37" s="477">
        <v>92.19</v>
      </c>
      <c r="F37" s="476">
        <v>1525</v>
      </c>
      <c r="G37" s="478">
        <v>4518</v>
      </c>
    </row>
    <row r="38" spans="2:7" x14ac:dyDescent="0.25">
      <c r="B38" s="475">
        <v>2014</v>
      </c>
      <c r="C38" s="476">
        <v>34112</v>
      </c>
      <c r="D38" s="477">
        <v>58487</v>
      </c>
      <c r="E38" s="477">
        <v>58.32</v>
      </c>
      <c r="F38" s="477">
        <v>910</v>
      </c>
      <c r="G38" s="479">
        <v>2707</v>
      </c>
    </row>
    <row r="39" spans="2:7" x14ac:dyDescent="0.25">
      <c r="B39" s="475">
        <v>2013</v>
      </c>
      <c r="C39" s="476">
        <v>32901</v>
      </c>
      <c r="D39" s="477">
        <v>59040</v>
      </c>
      <c r="E39" s="477">
        <v>55.73</v>
      </c>
      <c r="F39" s="477">
        <v>906</v>
      </c>
      <c r="G39" s="479">
        <v>2653</v>
      </c>
    </row>
    <row r="40" spans="2:7" ht="15.75" thickBot="1" x14ac:dyDescent="0.3">
      <c r="B40" s="480">
        <v>2012</v>
      </c>
      <c r="C40" s="481">
        <v>30415</v>
      </c>
      <c r="D40" s="482">
        <v>55955</v>
      </c>
      <c r="E40" s="482">
        <v>54.36</v>
      </c>
      <c r="F40" s="482">
        <v>905</v>
      </c>
      <c r="G40" s="483">
        <v>2603</v>
      </c>
    </row>
    <row r="41" spans="2:7" ht="15.75" thickTop="1" x14ac:dyDescent="0.25">
      <c r="B41" s="670" t="s">
        <v>320</v>
      </c>
      <c r="C41" s="670"/>
      <c r="D41" s="670"/>
      <c r="E41" s="670"/>
      <c r="F41" s="670"/>
      <c r="G41" s="2"/>
    </row>
  </sheetData>
  <mergeCells count="4">
    <mergeCell ref="B4:G4"/>
    <mergeCell ref="B5:G5"/>
    <mergeCell ref="B3:G3"/>
    <mergeCell ref="B41:F41"/>
  </mergeCells>
  <pageMargins left="0.7" right="0.7" top="0.75" bottom="0.75" header="0.3" footer="0.3"/>
  <pageSetup paperSize="9" scale="90" orientation="portrait" horizontalDpi="4294967293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9"/>
  <sheetViews>
    <sheetView workbookViewId="0">
      <selection activeCell="K12" sqref="K12"/>
    </sheetView>
  </sheetViews>
  <sheetFormatPr defaultRowHeight="15" x14ac:dyDescent="0.25"/>
  <cols>
    <col min="2" max="2" width="15.42578125" customWidth="1"/>
    <col min="3" max="3" width="12.28515625" customWidth="1"/>
    <col min="7" max="7" width="12" customWidth="1"/>
    <col min="9" max="9" width="12.85546875" customWidth="1"/>
  </cols>
  <sheetData>
    <row r="3" spans="2:9" x14ac:dyDescent="0.25">
      <c r="B3" s="732" t="s">
        <v>346</v>
      </c>
      <c r="C3" s="732"/>
      <c r="D3" s="732"/>
      <c r="E3" s="732"/>
      <c r="F3" s="732"/>
      <c r="G3" s="732"/>
      <c r="H3" s="732"/>
      <c r="I3" s="732"/>
    </row>
    <row r="4" spans="2:9" x14ac:dyDescent="0.25">
      <c r="B4" s="639" t="s">
        <v>305</v>
      </c>
      <c r="C4" s="639"/>
      <c r="D4" s="639"/>
      <c r="E4" s="639"/>
      <c r="F4" s="639"/>
      <c r="G4" s="639"/>
      <c r="H4" s="639"/>
      <c r="I4" s="639"/>
    </row>
    <row r="5" spans="2:9" x14ac:dyDescent="0.25">
      <c r="B5" s="639" t="s">
        <v>357</v>
      </c>
      <c r="C5" s="639"/>
      <c r="D5" s="639"/>
      <c r="E5" s="639"/>
      <c r="F5" s="639"/>
      <c r="G5" s="639"/>
      <c r="H5" s="639"/>
      <c r="I5" s="639"/>
    </row>
    <row r="6" spans="2:9" ht="15.75" thickBot="1" x14ac:dyDescent="0.3">
      <c r="B6" s="512"/>
      <c r="C6" s="345"/>
      <c r="D6" s="345"/>
      <c r="E6" s="345"/>
      <c r="F6" s="345"/>
      <c r="G6" s="345"/>
      <c r="H6" s="345"/>
      <c r="I6" s="345"/>
    </row>
    <row r="7" spans="2:9" ht="15.75" thickTop="1" x14ac:dyDescent="0.25">
      <c r="B7" s="835" t="s">
        <v>84</v>
      </c>
      <c r="C7" s="837" t="s">
        <v>303</v>
      </c>
      <c r="D7" s="837" t="s">
        <v>306</v>
      </c>
      <c r="E7" s="837"/>
      <c r="F7" s="837" t="s">
        <v>307</v>
      </c>
      <c r="G7" s="837"/>
      <c r="H7" s="837"/>
      <c r="I7" s="839"/>
    </row>
    <row r="8" spans="2:9" x14ac:dyDescent="0.25">
      <c r="B8" s="836"/>
      <c r="C8" s="838"/>
      <c r="D8" s="838" t="s">
        <v>244</v>
      </c>
      <c r="E8" s="838" t="s">
        <v>245</v>
      </c>
      <c r="F8" s="838" t="s">
        <v>244</v>
      </c>
      <c r="G8" s="838"/>
      <c r="H8" s="838" t="s">
        <v>245</v>
      </c>
      <c r="I8" s="840"/>
    </row>
    <row r="9" spans="2:9" x14ac:dyDescent="0.25">
      <c r="B9" s="836"/>
      <c r="C9" s="838"/>
      <c r="D9" s="838"/>
      <c r="E9" s="838"/>
      <c r="F9" s="566" t="s">
        <v>308</v>
      </c>
      <c r="G9" s="566" t="s">
        <v>309</v>
      </c>
      <c r="H9" s="566" t="s">
        <v>308</v>
      </c>
      <c r="I9" s="567" t="s">
        <v>309</v>
      </c>
    </row>
    <row r="10" spans="2:9" x14ac:dyDescent="0.25">
      <c r="B10" s="568" t="s">
        <v>257</v>
      </c>
      <c r="C10" s="569" t="s">
        <v>259</v>
      </c>
      <c r="D10" s="832" t="s">
        <v>260</v>
      </c>
      <c r="E10" s="833"/>
      <c r="F10" s="832" t="s">
        <v>261</v>
      </c>
      <c r="G10" s="833"/>
      <c r="H10" s="832" t="s">
        <v>262</v>
      </c>
      <c r="I10" s="834"/>
    </row>
    <row r="11" spans="2:9" x14ac:dyDescent="0.25">
      <c r="B11" s="570" t="s">
        <v>58</v>
      </c>
      <c r="C11" s="342">
        <v>141</v>
      </c>
      <c r="D11" s="343">
        <v>0</v>
      </c>
      <c r="E11" s="343">
        <v>141</v>
      </c>
      <c r="F11" s="343">
        <v>0</v>
      </c>
      <c r="G11" s="343">
        <v>0</v>
      </c>
      <c r="H11" s="343">
        <v>87</v>
      </c>
      <c r="I11" s="344">
        <v>54</v>
      </c>
    </row>
    <row r="12" spans="2:9" x14ac:dyDescent="0.25">
      <c r="B12" s="571" t="s">
        <v>59</v>
      </c>
      <c r="C12" s="332">
        <v>66</v>
      </c>
      <c r="D12" s="333">
        <v>0</v>
      </c>
      <c r="E12" s="333">
        <v>66</v>
      </c>
      <c r="F12" s="333">
        <v>0</v>
      </c>
      <c r="G12" s="333">
        <v>0</v>
      </c>
      <c r="H12" s="333">
        <v>38</v>
      </c>
      <c r="I12" s="334">
        <v>28</v>
      </c>
    </row>
    <row r="13" spans="2:9" x14ac:dyDescent="0.25">
      <c r="B13" s="571" t="s">
        <v>60</v>
      </c>
      <c r="C13" s="332">
        <v>126</v>
      </c>
      <c r="D13" s="333">
        <v>0</v>
      </c>
      <c r="E13" s="333">
        <v>126</v>
      </c>
      <c r="F13" s="333">
        <v>0</v>
      </c>
      <c r="G13" s="333">
        <v>0</v>
      </c>
      <c r="H13" s="333">
        <v>55</v>
      </c>
      <c r="I13" s="334">
        <v>71</v>
      </c>
    </row>
    <row r="14" spans="2:9" x14ac:dyDescent="0.25">
      <c r="B14" s="571" t="s">
        <v>61</v>
      </c>
      <c r="C14" s="332">
        <v>126</v>
      </c>
      <c r="D14" s="333">
        <v>0</v>
      </c>
      <c r="E14" s="333">
        <v>126</v>
      </c>
      <c r="F14" s="333">
        <v>0</v>
      </c>
      <c r="G14" s="333">
        <v>0</v>
      </c>
      <c r="H14" s="333">
        <v>84</v>
      </c>
      <c r="I14" s="334">
        <v>42</v>
      </c>
    </row>
    <row r="15" spans="2:9" x14ac:dyDescent="0.25">
      <c r="B15" s="571" t="s">
        <v>62</v>
      </c>
      <c r="C15" s="332">
        <v>118</v>
      </c>
      <c r="D15" s="333">
        <v>0</v>
      </c>
      <c r="E15" s="333">
        <v>118</v>
      </c>
      <c r="F15" s="333">
        <v>0</v>
      </c>
      <c r="G15" s="333">
        <v>0</v>
      </c>
      <c r="H15" s="333">
        <v>69</v>
      </c>
      <c r="I15" s="334">
        <v>49</v>
      </c>
    </row>
    <row r="16" spans="2:9" x14ac:dyDescent="0.25">
      <c r="B16" s="571" t="s">
        <v>63</v>
      </c>
      <c r="C16" s="332">
        <v>152</v>
      </c>
      <c r="D16" s="333">
        <v>0</v>
      </c>
      <c r="E16" s="333">
        <v>152</v>
      </c>
      <c r="F16" s="333">
        <v>0</v>
      </c>
      <c r="G16" s="333">
        <v>0</v>
      </c>
      <c r="H16" s="333">
        <v>101</v>
      </c>
      <c r="I16" s="334">
        <v>51</v>
      </c>
    </row>
    <row r="17" spans="2:9" x14ac:dyDescent="0.25">
      <c r="B17" s="571" t="s">
        <v>64</v>
      </c>
      <c r="C17" s="332">
        <v>48</v>
      </c>
      <c r="D17" s="333">
        <v>0</v>
      </c>
      <c r="E17" s="333">
        <v>48</v>
      </c>
      <c r="F17" s="333">
        <v>0</v>
      </c>
      <c r="G17" s="333">
        <v>0</v>
      </c>
      <c r="H17" s="333">
        <v>26</v>
      </c>
      <c r="I17" s="334">
        <v>22</v>
      </c>
    </row>
    <row r="18" spans="2:9" x14ac:dyDescent="0.25">
      <c r="B18" s="571" t="s">
        <v>65</v>
      </c>
      <c r="C18" s="332">
        <v>76</v>
      </c>
      <c r="D18" s="333">
        <v>0</v>
      </c>
      <c r="E18" s="333">
        <v>76</v>
      </c>
      <c r="F18" s="333">
        <v>0</v>
      </c>
      <c r="G18" s="333">
        <v>0</v>
      </c>
      <c r="H18" s="333">
        <v>41</v>
      </c>
      <c r="I18" s="334">
        <v>35</v>
      </c>
    </row>
    <row r="19" spans="2:9" x14ac:dyDescent="0.25">
      <c r="B19" s="571" t="s">
        <v>66</v>
      </c>
      <c r="C19" s="332">
        <v>119</v>
      </c>
      <c r="D19" s="333">
        <v>0</v>
      </c>
      <c r="E19" s="333">
        <v>119</v>
      </c>
      <c r="F19" s="333">
        <v>0</v>
      </c>
      <c r="G19" s="333">
        <v>0</v>
      </c>
      <c r="H19" s="333">
        <v>58</v>
      </c>
      <c r="I19" s="334">
        <v>61</v>
      </c>
    </row>
    <row r="20" spans="2:9" x14ac:dyDescent="0.25">
      <c r="B20" s="571" t="s">
        <v>67</v>
      </c>
      <c r="C20" s="332">
        <v>78</v>
      </c>
      <c r="D20" s="333">
        <v>0</v>
      </c>
      <c r="E20" s="333">
        <v>78</v>
      </c>
      <c r="F20" s="333">
        <v>0</v>
      </c>
      <c r="G20" s="333">
        <v>0</v>
      </c>
      <c r="H20" s="333">
        <v>45</v>
      </c>
      <c r="I20" s="334">
        <v>33</v>
      </c>
    </row>
    <row r="21" spans="2:9" x14ac:dyDescent="0.25">
      <c r="B21" s="571" t="s">
        <v>68</v>
      </c>
      <c r="C21" s="332">
        <v>48</v>
      </c>
      <c r="D21" s="333">
        <v>0</v>
      </c>
      <c r="E21" s="333">
        <v>48</v>
      </c>
      <c r="F21" s="333">
        <v>0</v>
      </c>
      <c r="G21" s="333">
        <v>0</v>
      </c>
      <c r="H21" s="333">
        <v>24</v>
      </c>
      <c r="I21" s="334">
        <v>24</v>
      </c>
    </row>
    <row r="22" spans="2:9" x14ac:dyDescent="0.25">
      <c r="B22" s="571" t="s">
        <v>69</v>
      </c>
      <c r="C22" s="332">
        <v>79</v>
      </c>
      <c r="D22" s="333">
        <v>3</v>
      </c>
      <c r="E22" s="333">
        <v>76</v>
      </c>
      <c r="F22" s="333">
        <v>1</v>
      </c>
      <c r="G22" s="333">
        <v>2</v>
      </c>
      <c r="H22" s="333">
        <v>29</v>
      </c>
      <c r="I22" s="334">
        <v>47</v>
      </c>
    </row>
    <row r="23" spans="2:9" x14ac:dyDescent="0.25">
      <c r="B23" s="571" t="s">
        <v>70</v>
      </c>
      <c r="C23" s="332">
        <v>136</v>
      </c>
      <c r="D23" s="333">
        <v>0</v>
      </c>
      <c r="E23" s="333">
        <v>136</v>
      </c>
      <c r="F23" s="333">
        <v>0</v>
      </c>
      <c r="G23" s="333">
        <v>0</v>
      </c>
      <c r="H23" s="333">
        <v>90</v>
      </c>
      <c r="I23" s="334">
        <v>46</v>
      </c>
    </row>
    <row r="24" spans="2:9" x14ac:dyDescent="0.25">
      <c r="B24" s="571" t="s">
        <v>71</v>
      </c>
      <c r="C24" s="332">
        <v>127</v>
      </c>
      <c r="D24" s="333">
        <v>0</v>
      </c>
      <c r="E24" s="333">
        <v>127</v>
      </c>
      <c r="F24" s="333">
        <v>0</v>
      </c>
      <c r="G24" s="333">
        <v>0</v>
      </c>
      <c r="H24" s="333">
        <v>55</v>
      </c>
      <c r="I24" s="334">
        <v>72</v>
      </c>
    </row>
    <row r="25" spans="2:9" x14ac:dyDescent="0.25">
      <c r="B25" s="571" t="s">
        <v>72</v>
      </c>
      <c r="C25" s="332">
        <v>91</v>
      </c>
      <c r="D25" s="333">
        <v>0</v>
      </c>
      <c r="E25" s="333">
        <v>91</v>
      </c>
      <c r="F25" s="333">
        <v>0</v>
      </c>
      <c r="G25" s="333">
        <v>0</v>
      </c>
      <c r="H25" s="333">
        <v>47</v>
      </c>
      <c r="I25" s="334">
        <v>44</v>
      </c>
    </row>
    <row r="26" spans="2:9" x14ac:dyDescent="0.25">
      <c r="B26" s="571" t="s">
        <v>310</v>
      </c>
      <c r="C26" s="332">
        <v>114</v>
      </c>
      <c r="D26" s="333">
        <v>0</v>
      </c>
      <c r="E26" s="333">
        <v>114</v>
      </c>
      <c r="F26" s="333">
        <v>0</v>
      </c>
      <c r="G26" s="333">
        <v>0</v>
      </c>
      <c r="H26" s="333">
        <v>60</v>
      </c>
      <c r="I26" s="334">
        <v>54</v>
      </c>
    </row>
    <row r="27" spans="2:9" x14ac:dyDescent="0.25">
      <c r="B27" s="571" t="s">
        <v>74</v>
      </c>
      <c r="C27" s="332">
        <v>138</v>
      </c>
      <c r="D27" s="333">
        <v>0</v>
      </c>
      <c r="E27" s="333">
        <v>138</v>
      </c>
      <c r="F27" s="333">
        <v>0</v>
      </c>
      <c r="G27" s="333">
        <v>0</v>
      </c>
      <c r="H27" s="333">
        <v>67</v>
      </c>
      <c r="I27" s="334">
        <v>71</v>
      </c>
    </row>
    <row r="28" spans="2:9" x14ac:dyDescent="0.25">
      <c r="B28" s="571" t="s">
        <v>75</v>
      </c>
      <c r="C28" s="332">
        <v>131</v>
      </c>
      <c r="D28" s="333">
        <v>0</v>
      </c>
      <c r="E28" s="333">
        <v>131</v>
      </c>
      <c r="F28" s="333">
        <v>0</v>
      </c>
      <c r="G28" s="333">
        <v>0</v>
      </c>
      <c r="H28" s="333">
        <v>58</v>
      </c>
      <c r="I28" s="334">
        <v>73</v>
      </c>
    </row>
    <row r="29" spans="2:9" x14ac:dyDescent="0.25">
      <c r="B29" s="571" t="s">
        <v>76</v>
      </c>
      <c r="C29" s="332">
        <v>76</v>
      </c>
      <c r="D29" s="333">
        <v>0</v>
      </c>
      <c r="E29" s="333">
        <v>76</v>
      </c>
      <c r="F29" s="333">
        <v>0</v>
      </c>
      <c r="G29" s="333">
        <v>0</v>
      </c>
      <c r="H29" s="333">
        <v>44</v>
      </c>
      <c r="I29" s="334">
        <v>32</v>
      </c>
    </row>
    <row r="30" spans="2:9" x14ac:dyDescent="0.25">
      <c r="B30" s="571" t="s">
        <v>77</v>
      </c>
      <c r="C30" s="332">
        <v>125</v>
      </c>
      <c r="D30" s="333">
        <v>0</v>
      </c>
      <c r="E30" s="333">
        <v>125</v>
      </c>
      <c r="F30" s="333">
        <v>0</v>
      </c>
      <c r="G30" s="333">
        <v>0</v>
      </c>
      <c r="H30" s="333">
        <v>57</v>
      </c>
      <c r="I30" s="334">
        <v>68</v>
      </c>
    </row>
    <row r="31" spans="2:9" x14ac:dyDescent="0.25">
      <c r="B31" s="571" t="s">
        <v>78</v>
      </c>
      <c r="C31" s="332">
        <v>82</v>
      </c>
      <c r="D31" s="333">
        <v>0</v>
      </c>
      <c r="E31" s="333">
        <v>82</v>
      </c>
      <c r="F31" s="333">
        <v>0</v>
      </c>
      <c r="G31" s="333">
        <v>0</v>
      </c>
      <c r="H31" s="333">
        <v>51</v>
      </c>
      <c r="I31" s="334">
        <v>31</v>
      </c>
    </row>
    <row r="32" spans="2:9" x14ac:dyDescent="0.25">
      <c r="B32" s="571" t="s">
        <v>79</v>
      </c>
      <c r="C32" s="332">
        <v>118</v>
      </c>
      <c r="D32" s="333">
        <v>0</v>
      </c>
      <c r="E32" s="333">
        <v>118</v>
      </c>
      <c r="F32" s="333">
        <v>0</v>
      </c>
      <c r="G32" s="333">
        <v>0</v>
      </c>
      <c r="H32" s="333">
        <v>65</v>
      </c>
      <c r="I32" s="334">
        <v>53</v>
      </c>
    </row>
    <row r="33" spans="2:9" x14ac:dyDescent="0.25">
      <c r="B33" s="571" t="s">
        <v>80</v>
      </c>
      <c r="C33" s="332">
        <v>41</v>
      </c>
      <c r="D33" s="333">
        <v>0</v>
      </c>
      <c r="E33" s="333">
        <v>41</v>
      </c>
      <c r="F33" s="333">
        <v>0</v>
      </c>
      <c r="G33" s="333">
        <v>0</v>
      </c>
      <c r="H33" s="333">
        <v>15</v>
      </c>
      <c r="I33" s="334">
        <v>26</v>
      </c>
    </row>
    <row r="34" spans="2:9" x14ac:dyDescent="0.25">
      <c r="B34" s="571" t="s">
        <v>81</v>
      </c>
      <c r="C34" s="332">
        <v>71</v>
      </c>
      <c r="D34" s="333">
        <v>0</v>
      </c>
      <c r="E34" s="333">
        <v>71</v>
      </c>
      <c r="F34" s="333">
        <v>0</v>
      </c>
      <c r="G34" s="333">
        <v>0</v>
      </c>
      <c r="H34" s="333">
        <v>51</v>
      </c>
      <c r="I34" s="334">
        <v>20</v>
      </c>
    </row>
    <row r="35" spans="2:9" x14ac:dyDescent="0.25">
      <c r="B35" s="571" t="s">
        <v>82</v>
      </c>
      <c r="C35" s="332">
        <v>168</v>
      </c>
      <c r="D35" s="335">
        <v>0</v>
      </c>
      <c r="E35" s="335">
        <v>168</v>
      </c>
      <c r="F35" s="335">
        <v>0</v>
      </c>
      <c r="G35" s="335">
        <v>0</v>
      </c>
      <c r="H35" s="333">
        <v>133</v>
      </c>
      <c r="I35" s="334">
        <v>35</v>
      </c>
    </row>
    <row r="36" spans="2:9" ht="15.75" thickBot="1" x14ac:dyDescent="0.3">
      <c r="B36" s="572" t="s">
        <v>83</v>
      </c>
      <c r="C36" s="336">
        <v>98</v>
      </c>
      <c r="D36" s="337">
        <v>0</v>
      </c>
      <c r="E36" s="337">
        <v>98</v>
      </c>
      <c r="F36" s="337">
        <v>0</v>
      </c>
      <c r="G36" s="337">
        <v>0</v>
      </c>
      <c r="H36" s="338">
        <v>71</v>
      </c>
      <c r="I36" s="339">
        <v>27</v>
      </c>
    </row>
    <row r="37" spans="2:9" x14ac:dyDescent="0.25">
      <c r="B37" s="573" t="s">
        <v>295</v>
      </c>
      <c r="C37" s="340">
        <f t="shared" ref="C37:I37" si="0">SUM(C11:C36)</f>
        <v>2693</v>
      </c>
      <c r="D37" s="340">
        <f t="shared" si="0"/>
        <v>3</v>
      </c>
      <c r="E37" s="340">
        <f t="shared" si="0"/>
        <v>2690</v>
      </c>
      <c r="F37" s="340">
        <f t="shared" si="0"/>
        <v>1</v>
      </c>
      <c r="G37" s="340">
        <f t="shared" si="0"/>
        <v>2</v>
      </c>
      <c r="H37" s="340">
        <f t="shared" si="0"/>
        <v>1521</v>
      </c>
      <c r="I37" s="341">
        <f t="shared" si="0"/>
        <v>1169</v>
      </c>
    </row>
    <row r="38" spans="2:9" ht="15.75" thickBot="1" x14ac:dyDescent="0.3">
      <c r="B38" s="574">
        <v>2015</v>
      </c>
      <c r="C38" s="575">
        <v>2647</v>
      </c>
      <c r="D38" s="575">
        <v>585</v>
      </c>
      <c r="E38" s="575">
        <v>2062</v>
      </c>
      <c r="F38" s="575">
        <v>573</v>
      </c>
      <c r="G38" s="575">
        <v>12</v>
      </c>
      <c r="H38" s="575">
        <v>1444</v>
      </c>
      <c r="I38" s="576">
        <v>618</v>
      </c>
    </row>
    <row r="39" spans="2:9" ht="15.75" thickTop="1" x14ac:dyDescent="0.25">
      <c r="B39" s="831" t="s">
        <v>320</v>
      </c>
      <c r="C39" s="831"/>
      <c r="D39" s="831"/>
      <c r="E39" s="831"/>
      <c r="F39" s="831"/>
      <c r="G39" s="345"/>
      <c r="H39" s="345"/>
      <c r="I39" s="345"/>
    </row>
  </sheetData>
  <mergeCells count="15">
    <mergeCell ref="B3:I3"/>
    <mergeCell ref="B39:F39"/>
    <mergeCell ref="D10:E10"/>
    <mergeCell ref="F10:G10"/>
    <mergeCell ref="H10:I10"/>
    <mergeCell ref="B4:I4"/>
    <mergeCell ref="B7:B9"/>
    <mergeCell ref="C7:C9"/>
    <mergeCell ref="D7:E7"/>
    <mergeCell ref="F7:I7"/>
    <mergeCell ref="D8:D9"/>
    <mergeCell ref="E8:E9"/>
    <mergeCell ref="F8:G8"/>
    <mergeCell ref="H8:I8"/>
    <mergeCell ref="B5:I5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5:H29"/>
  <sheetViews>
    <sheetView workbookViewId="0">
      <selection activeCell="J13" sqref="J13"/>
    </sheetView>
  </sheetViews>
  <sheetFormatPr defaultRowHeight="15" x14ac:dyDescent="0.25"/>
  <cols>
    <col min="1" max="1" width="5.140625" customWidth="1"/>
    <col min="2" max="2" width="6.28515625" customWidth="1"/>
    <col min="3" max="3" width="27" customWidth="1"/>
  </cols>
  <sheetData>
    <row r="5" spans="2:8" x14ac:dyDescent="0.25">
      <c r="B5" s="593" t="s">
        <v>327</v>
      </c>
      <c r="C5" s="593"/>
      <c r="D5" s="593"/>
      <c r="E5" s="593"/>
      <c r="F5" s="593"/>
      <c r="G5" s="593"/>
      <c r="H5" s="593"/>
    </row>
    <row r="6" spans="2:8" x14ac:dyDescent="0.25">
      <c r="B6" s="594" t="s">
        <v>265</v>
      </c>
      <c r="C6" s="594"/>
      <c r="D6" s="594"/>
      <c r="E6" s="594"/>
      <c r="F6" s="594"/>
      <c r="G6" s="594"/>
      <c r="H6" s="594"/>
    </row>
    <row r="7" spans="2:8" x14ac:dyDescent="0.25">
      <c r="B7" s="594" t="s">
        <v>293</v>
      </c>
      <c r="C7" s="594"/>
      <c r="D7" s="594"/>
      <c r="E7" s="594"/>
      <c r="F7" s="594"/>
      <c r="G7" s="594"/>
      <c r="H7" s="594"/>
    </row>
    <row r="8" spans="2:8" ht="15.75" thickBot="1" x14ac:dyDescent="0.3">
      <c r="B8" s="160"/>
      <c r="C8" s="2"/>
      <c r="D8" s="2"/>
      <c r="E8" s="2"/>
      <c r="F8" s="2"/>
      <c r="G8" s="2"/>
      <c r="H8" s="2"/>
    </row>
    <row r="9" spans="2:8" ht="15.75" thickTop="1" x14ac:dyDescent="0.25">
      <c r="B9" s="595" t="s">
        <v>0</v>
      </c>
      <c r="C9" s="597" t="s">
        <v>23</v>
      </c>
      <c r="D9" s="597" t="s">
        <v>24</v>
      </c>
      <c r="E9" s="597" t="s">
        <v>25</v>
      </c>
      <c r="F9" s="597"/>
      <c r="G9" s="599" t="s">
        <v>26</v>
      </c>
      <c r="H9" s="601" t="s">
        <v>27</v>
      </c>
    </row>
    <row r="10" spans="2:8" ht="15.75" thickBot="1" x14ac:dyDescent="0.3">
      <c r="B10" s="596"/>
      <c r="C10" s="598"/>
      <c r="D10" s="598"/>
      <c r="E10" s="378" t="s">
        <v>28</v>
      </c>
      <c r="F10" s="378" t="s">
        <v>29</v>
      </c>
      <c r="G10" s="600"/>
      <c r="H10" s="602"/>
    </row>
    <row r="11" spans="2:8" ht="15.75" thickBot="1" x14ac:dyDescent="0.3">
      <c r="B11" s="373" t="s">
        <v>257</v>
      </c>
      <c r="C11" s="374" t="s">
        <v>259</v>
      </c>
      <c r="D11" s="374" t="s">
        <v>260</v>
      </c>
      <c r="E11" s="374" t="s">
        <v>261</v>
      </c>
      <c r="F11" s="374" t="s">
        <v>262</v>
      </c>
      <c r="G11" s="377" t="s">
        <v>263</v>
      </c>
      <c r="H11" s="375" t="s">
        <v>264</v>
      </c>
    </row>
    <row r="12" spans="2:8" x14ac:dyDescent="0.25">
      <c r="B12" s="40">
        <v>1</v>
      </c>
      <c r="C12" s="41" t="s">
        <v>30</v>
      </c>
      <c r="D12" s="42">
        <f>SUM(D13:D16)</f>
        <v>542</v>
      </c>
      <c r="E12" s="42">
        <f>SUM(E13:E16)</f>
        <v>5948</v>
      </c>
      <c r="F12" s="42">
        <f>SUM(F13:F16)</f>
        <v>6538</v>
      </c>
      <c r="G12" s="42">
        <f>SUM(G13:G16)</f>
        <v>12486</v>
      </c>
      <c r="H12" s="211">
        <f>SUM(H13:H16)</f>
        <v>1742</v>
      </c>
    </row>
    <row r="13" spans="2:8" x14ac:dyDescent="0.25">
      <c r="B13" s="43" t="s">
        <v>11</v>
      </c>
      <c r="C13" s="44" t="s">
        <v>31</v>
      </c>
      <c r="D13" s="45">
        <v>106</v>
      </c>
      <c r="E13" s="45">
        <v>1142</v>
      </c>
      <c r="F13" s="45">
        <v>1248</v>
      </c>
      <c r="G13" s="45">
        <f>SUM(E13:F13)</f>
        <v>2390</v>
      </c>
      <c r="H13" s="212">
        <v>337</v>
      </c>
    </row>
    <row r="14" spans="2:8" x14ac:dyDescent="0.25">
      <c r="B14" s="43" t="s">
        <v>11</v>
      </c>
      <c r="C14" s="44" t="s">
        <v>32</v>
      </c>
      <c r="D14" s="45">
        <v>35</v>
      </c>
      <c r="E14" s="45">
        <v>413</v>
      </c>
      <c r="F14" s="45">
        <v>668</v>
      </c>
      <c r="G14" s="45">
        <f t="shared" ref="G14:G28" si="0">SUM(E14:F14)</f>
        <v>1081</v>
      </c>
      <c r="H14" s="212">
        <v>127</v>
      </c>
    </row>
    <row r="15" spans="2:8" x14ac:dyDescent="0.25">
      <c r="B15" s="43" t="s">
        <v>11</v>
      </c>
      <c r="C15" s="44" t="s">
        <v>33</v>
      </c>
      <c r="D15" s="45">
        <v>401</v>
      </c>
      <c r="E15" s="45">
        <v>4393</v>
      </c>
      <c r="F15" s="45">
        <v>4622</v>
      </c>
      <c r="G15" s="45">
        <f t="shared" si="0"/>
        <v>9015</v>
      </c>
      <c r="H15" s="212">
        <v>1278</v>
      </c>
    </row>
    <row r="16" spans="2:8" x14ac:dyDescent="0.25">
      <c r="B16" s="43" t="s">
        <v>11</v>
      </c>
      <c r="C16" s="44" t="s">
        <v>34</v>
      </c>
      <c r="D16" s="45"/>
      <c r="E16" s="45"/>
      <c r="F16" s="45"/>
      <c r="G16" s="45">
        <f t="shared" si="0"/>
        <v>0</v>
      </c>
      <c r="H16" s="212"/>
    </row>
    <row r="17" spans="2:8" x14ac:dyDescent="0.25">
      <c r="B17" s="43"/>
      <c r="C17" s="44"/>
      <c r="D17" s="45"/>
      <c r="E17" s="45"/>
      <c r="F17" s="45"/>
      <c r="G17" s="45"/>
      <c r="H17" s="212"/>
    </row>
    <row r="18" spans="2:8" x14ac:dyDescent="0.25">
      <c r="B18" s="46">
        <v>2</v>
      </c>
      <c r="C18" s="47" t="s">
        <v>35</v>
      </c>
      <c r="D18" s="45">
        <v>3</v>
      </c>
      <c r="E18" s="45">
        <v>6</v>
      </c>
      <c r="F18" s="45">
        <v>25</v>
      </c>
      <c r="G18" s="45">
        <f t="shared" si="0"/>
        <v>31</v>
      </c>
      <c r="H18" s="212">
        <v>10</v>
      </c>
    </row>
    <row r="19" spans="2:8" x14ac:dyDescent="0.25">
      <c r="B19" s="46"/>
      <c r="C19" s="47"/>
      <c r="D19" s="45"/>
      <c r="E19" s="45"/>
      <c r="F19" s="45"/>
      <c r="G19" s="45"/>
      <c r="H19" s="212"/>
    </row>
    <row r="20" spans="2:8" x14ac:dyDescent="0.25">
      <c r="B20" s="46">
        <v>3</v>
      </c>
      <c r="C20" s="47" t="s">
        <v>36</v>
      </c>
      <c r="D20" s="45">
        <v>7</v>
      </c>
      <c r="E20" s="45">
        <v>83</v>
      </c>
      <c r="F20" s="45">
        <v>105</v>
      </c>
      <c r="G20" s="45">
        <f t="shared" si="0"/>
        <v>188</v>
      </c>
      <c r="H20" s="212">
        <v>48</v>
      </c>
    </row>
    <row r="21" spans="2:8" x14ac:dyDescent="0.25">
      <c r="B21" s="46"/>
      <c r="C21" s="47"/>
      <c r="D21" s="45"/>
      <c r="E21" s="45"/>
      <c r="F21" s="45"/>
      <c r="G21" s="45"/>
      <c r="H21" s="212"/>
    </row>
    <row r="22" spans="2:8" x14ac:dyDescent="0.25">
      <c r="B22" s="46">
        <v>4</v>
      </c>
      <c r="C22" s="47" t="s">
        <v>37</v>
      </c>
      <c r="D22" s="45">
        <v>8</v>
      </c>
      <c r="E22" s="45">
        <v>175</v>
      </c>
      <c r="F22" s="45">
        <v>155</v>
      </c>
      <c r="G22" s="45">
        <f t="shared" si="0"/>
        <v>330</v>
      </c>
      <c r="H22" s="212">
        <v>55</v>
      </c>
    </row>
    <row r="23" spans="2:8" x14ac:dyDescent="0.25">
      <c r="B23" s="46"/>
      <c r="C23" s="47"/>
      <c r="D23" s="45"/>
      <c r="E23" s="45"/>
      <c r="F23" s="45"/>
      <c r="G23" s="45"/>
      <c r="H23" s="212"/>
    </row>
    <row r="24" spans="2:8" x14ac:dyDescent="0.25">
      <c r="B24" s="46">
        <v>5</v>
      </c>
      <c r="C24" s="47" t="s">
        <v>38</v>
      </c>
      <c r="D24" s="45">
        <v>88</v>
      </c>
      <c r="E24" s="45">
        <v>18</v>
      </c>
      <c r="F24" s="45">
        <v>818</v>
      </c>
      <c r="G24" s="45">
        <f t="shared" si="0"/>
        <v>836</v>
      </c>
      <c r="H24" s="212">
        <v>95</v>
      </c>
    </row>
    <row r="25" spans="2:8" x14ac:dyDescent="0.25">
      <c r="B25" s="46"/>
      <c r="C25" s="47"/>
      <c r="D25" s="45"/>
      <c r="E25" s="45"/>
      <c r="F25" s="45"/>
      <c r="G25" s="45"/>
      <c r="H25" s="212"/>
    </row>
    <row r="26" spans="2:8" x14ac:dyDescent="0.25">
      <c r="B26" s="46">
        <v>6</v>
      </c>
      <c r="C26" s="47" t="s">
        <v>39</v>
      </c>
      <c r="D26" s="45">
        <v>70</v>
      </c>
      <c r="E26" s="45">
        <v>968</v>
      </c>
      <c r="F26" s="45">
        <v>1342</v>
      </c>
      <c r="G26" s="45">
        <f t="shared" si="0"/>
        <v>2310</v>
      </c>
      <c r="H26" s="212">
        <v>212</v>
      </c>
    </row>
    <row r="27" spans="2:8" x14ac:dyDescent="0.25">
      <c r="B27" s="46"/>
      <c r="C27" s="47"/>
      <c r="D27" s="45"/>
      <c r="E27" s="45"/>
      <c r="F27" s="45"/>
      <c r="G27" s="45"/>
      <c r="H27" s="212"/>
    </row>
    <row r="28" spans="2:8" ht="15.75" thickBot="1" x14ac:dyDescent="0.3">
      <c r="B28" s="48">
        <v>7</v>
      </c>
      <c r="C28" s="49" t="s">
        <v>40</v>
      </c>
      <c r="D28" s="50">
        <v>22</v>
      </c>
      <c r="E28" s="50">
        <v>466</v>
      </c>
      <c r="F28" s="50">
        <v>690</v>
      </c>
      <c r="G28" s="50">
        <f t="shared" si="0"/>
        <v>1156</v>
      </c>
      <c r="H28" s="213">
        <v>39</v>
      </c>
    </row>
    <row r="29" spans="2:8" ht="15.75" thickTop="1" x14ac:dyDescent="0.25">
      <c r="B29" s="3" t="s">
        <v>322</v>
      </c>
      <c r="C29" s="51"/>
      <c r="D29" s="210"/>
      <c r="E29" s="210"/>
      <c r="F29" s="210"/>
      <c r="G29" s="210"/>
      <c r="H29" s="210"/>
    </row>
  </sheetData>
  <mergeCells count="9">
    <mergeCell ref="B5:H5"/>
    <mergeCell ref="B6:H6"/>
    <mergeCell ref="B7:H7"/>
    <mergeCell ref="B9:B10"/>
    <mergeCell ref="C9:C10"/>
    <mergeCell ref="D9:D10"/>
    <mergeCell ref="E9:F9"/>
    <mergeCell ref="G9:G10"/>
    <mergeCell ref="H9:H10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F22"/>
  <sheetViews>
    <sheetView workbookViewId="0">
      <selection activeCell="F17" sqref="F17"/>
    </sheetView>
  </sheetViews>
  <sheetFormatPr defaultRowHeight="15" x14ac:dyDescent="0.25"/>
  <cols>
    <col min="2" max="2" width="6.28515625" customWidth="1"/>
    <col min="3" max="3" width="21.5703125" customWidth="1"/>
    <col min="4" max="4" width="13" customWidth="1"/>
    <col min="5" max="5" width="10.28515625" customWidth="1"/>
    <col min="6" max="6" width="15.42578125" customWidth="1"/>
  </cols>
  <sheetData>
    <row r="1" spans="2:6" x14ac:dyDescent="0.25">
      <c r="B1" s="590" t="s">
        <v>328</v>
      </c>
      <c r="C1" s="590"/>
      <c r="D1" s="590"/>
      <c r="E1" s="590"/>
      <c r="F1" s="590"/>
    </row>
    <row r="2" spans="2:6" x14ac:dyDescent="0.25">
      <c r="B2" s="604" t="s">
        <v>42</v>
      </c>
      <c r="C2" s="604"/>
      <c r="D2" s="604"/>
      <c r="E2" s="604"/>
      <c r="F2" s="604"/>
    </row>
    <row r="3" spans="2:6" x14ac:dyDescent="0.25">
      <c r="B3" s="604" t="s">
        <v>294</v>
      </c>
      <c r="C3" s="604"/>
      <c r="D3" s="604"/>
      <c r="E3" s="604"/>
      <c r="F3" s="604"/>
    </row>
    <row r="4" spans="2:6" ht="15.75" thickBot="1" x14ac:dyDescent="0.3">
      <c r="B4" s="159" t="s">
        <v>43</v>
      </c>
      <c r="C4" s="15"/>
      <c r="D4" s="15"/>
      <c r="E4" s="15"/>
      <c r="F4" s="15"/>
    </row>
    <row r="5" spans="2:6" ht="24" customHeight="1" thickTop="1" thickBot="1" x14ac:dyDescent="0.3">
      <c r="B5" s="379" t="s">
        <v>0</v>
      </c>
      <c r="C5" s="380" t="s">
        <v>44</v>
      </c>
      <c r="D5" s="380" t="s">
        <v>45</v>
      </c>
      <c r="E5" s="380" t="s">
        <v>46</v>
      </c>
      <c r="F5" s="381" t="s">
        <v>34</v>
      </c>
    </row>
    <row r="6" spans="2:6" ht="15.75" thickBot="1" x14ac:dyDescent="0.3">
      <c r="B6" s="533" t="s">
        <v>257</v>
      </c>
      <c r="C6" s="534" t="s">
        <v>259</v>
      </c>
      <c r="D6" s="534" t="s">
        <v>260</v>
      </c>
      <c r="E6" s="534" t="s">
        <v>261</v>
      </c>
      <c r="F6" s="535" t="s">
        <v>262</v>
      </c>
    </row>
    <row r="7" spans="2:6" x14ac:dyDescent="0.25">
      <c r="B7" s="605">
        <v>1</v>
      </c>
      <c r="C7" s="52" t="s">
        <v>47</v>
      </c>
      <c r="D7" s="536">
        <f>SUM(D8:D9)</f>
        <v>531</v>
      </c>
      <c r="E7" s="536">
        <f>SUM(E8:E9)</f>
        <v>406</v>
      </c>
      <c r="F7" s="537">
        <f>SUM(F8:F9)</f>
        <v>937</v>
      </c>
    </row>
    <row r="8" spans="2:6" x14ac:dyDescent="0.25">
      <c r="B8" s="603"/>
      <c r="C8" s="53" t="s">
        <v>248</v>
      </c>
      <c r="D8" s="538">
        <v>1</v>
      </c>
      <c r="E8" s="538">
        <v>0</v>
      </c>
      <c r="F8" s="539">
        <f>SUM(D8:E8)</f>
        <v>1</v>
      </c>
    </row>
    <row r="9" spans="2:6" x14ac:dyDescent="0.25">
      <c r="B9" s="603"/>
      <c r="C9" s="53" t="s">
        <v>249</v>
      </c>
      <c r="D9" s="538">
        <v>530</v>
      </c>
      <c r="E9" s="538">
        <v>406</v>
      </c>
      <c r="F9" s="539">
        <f>SUM(D9:E9)</f>
        <v>936</v>
      </c>
    </row>
    <row r="10" spans="2:6" x14ac:dyDescent="0.25">
      <c r="B10" s="509"/>
      <c r="C10" s="53"/>
      <c r="D10" s="538"/>
      <c r="E10" s="538"/>
      <c r="F10" s="539"/>
    </row>
    <row r="11" spans="2:6" x14ac:dyDescent="0.25">
      <c r="B11" s="603">
        <v>2</v>
      </c>
      <c r="C11" s="53" t="s">
        <v>48</v>
      </c>
      <c r="D11" s="540">
        <f>SUM(D12:D13)</f>
        <v>12800</v>
      </c>
      <c r="E11" s="540">
        <f>SUM(E12:E13)</f>
        <v>13025</v>
      </c>
      <c r="F11" s="541">
        <f>SUM(F12:F13)</f>
        <v>25825</v>
      </c>
    </row>
    <row r="12" spans="2:6" x14ac:dyDescent="0.25">
      <c r="B12" s="603"/>
      <c r="C12" s="83" t="s">
        <v>250</v>
      </c>
      <c r="D12" s="538">
        <v>6488</v>
      </c>
      <c r="E12" s="538">
        <v>6569</v>
      </c>
      <c r="F12" s="539">
        <f>SUM(D12:E12)</f>
        <v>13057</v>
      </c>
    </row>
    <row r="13" spans="2:6" x14ac:dyDescent="0.25">
      <c r="B13" s="603"/>
      <c r="C13" s="83" t="s">
        <v>251</v>
      </c>
      <c r="D13" s="538">
        <v>6312</v>
      </c>
      <c r="E13" s="538">
        <v>6456</v>
      </c>
      <c r="F13" s="539">
        <f>SUM(D13:E13)</f>
        <v>12768</v>
      </c>
    </row>
    <row r="14" spans="2:6" x14ac:dyDescent="0.25">
      <c r="B14" s="509"/>
      <c r="C14" s="53"/>
      <c r="D14" s="538"/>
      <c r="E14" s="538"/>
      <c r="F14" s="539"/>
    </row>
    <row r="15" spans="2:6" x14ac:dyDescent="0.25">
      <c r="B15" s="509">
        <v>3</v>
      </c>
      <c r="C15" s="54" t="s">
        <v>49</v>
      </c>
      <c r="D15" s="538">
        <v>1061</v>
      </c>
      <c r="E15" s="538">
        <v>802</v>
      </c>
      <c r="F15" s="539">
        <f>SUM(D15:E15)</f>
        <v>1863</v>
      </c>
    </row>
    <row r="16" spans="2:6" x14ac:dyDescent="0.25">
      <c r="B16" s="509"/>
      <c r="C16" s="54"/>
      <c r="D16" s="538"/>
      <c r="E16" s="538"/>
      <c r="F16" s="539"/>
    </row>
    <row r="17" spans="2:6" x14ac:dyDescent="0.25">
      <c r="B17" s="603">
        <v>4</v>
      </c>
      <c r="C17" s="53" t="s">
        <v>50</v>
      </c>
      <c r="D17" s="542">
        <f>SUM(D18:D19)</f>
        <v>1620</v>
      </c>
      <c r="E17" s="542">
        <f>SUM(E18:E19)</f>
        <v>1073</v>
      </c>
      <c r="F17" s="543">
        <f>SUM(F18:F19)</f>
        <v>2693</v>
      </c>
    </row>
    <row r="18" spans="2:6" x14ac:dyDescent="0.25">
      <c r="B18" s="603"/>
      <c r="C18" s="83" t="s">
        <v>250</v>
      </c>
      <c r="D18" s="538">
        <v>24</v>
      </c>
      <c r="E18" s="538">
        <v>6</v>
      </c>
      <c r="F18" s="539">
        <f>SUM(D18:E18)</f>
        <v>30</v>
      </c>
    </row>
    <row r="19" spans="2:6" x14ac:dyDescent="0.25">
      <c r="B19" s="603"/>
      <c r="C19" s="83" t="s">
        <v>251</v>
      </c>
      <c r="D19" s="538">
        <v>1596</v>
      </c>
      <c r="E19" s="538">
        <v>1067</v>
      </c>
      <c r="F19" s="539">
        <f>SUM(D19:E19)</f>
        <v>2663</v>
      </c>
    </row>
    <row r="20" spans="2:6" x14ac:dyDescent="0.25">
      <c r="B20" s="509"/>
      <c r="C20" s="53"/>
      <c r="D20" s="538"/>
      <c r="E20" s="538"/>
      <c r="F20" s="539"/>
    </row>
    <row r="21" spans="2:6" ht="15.75" thickBot="1" x14ac:dyDescent="0.3">
      <c r="B21" s="55">
        <v>5</v>
      </c>
      <c r="C21" s="56" t="s">
        <v>51</v>
      </c>
      <c r="D21" s="544">
        <v>9861</v>
      </c>
      <c r="E21" s="544">
        <v>8199</v>
      </c>
      <c r="F21" s="545">
        <f>SUM(D21:E21)</f>
        <v>18060</v>
      </c>
    </row>
    <row r="22" spans="2:6" ht="15.75" thickTop="1" x14ac:dyDescent="0.25">
      <c r="B22" s="4" t="s">
        <v>320</v>
      </c>
      <c r="C22" s="15"/>
      <c r="D22" s="15"/>
      <c r="E22" s="15"/>
      <c r="F22" s="15"/>
    </row>
  </sheetData>
  <mergeCells count="6">
    <mergeCell ref="B17:B19"/>
    <mergeCell ref="B1:F1"/>
    <mergeCell ref="B2:F2"/>
    <mergeCell ref="B3:F3"/>
    <mergeCell ref="B7:B9"/>
    <mergeCell ref="B11:B13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H40"/>
  <sheetViews>
    <sheetView topLeftCell="A19" workbookViewId="0">
      <selection activeCell="L40" sqref="L40"/>
    </sheetView>
  </sheetViews>
  <sheetFormatPr defaultRowHeight="15" x14ac:dyDescent="0.25"/>
  <cols>
    <col min="1" max="1" width="7.42578125" customWidth="1"/>
    <col min="2" max="2" width="21.42578125" customWidth="1"/>
    <col min="3" max="3" width="10.140625" customWidth="1"/>
    <col min="4" max="4" width="10.42578125" customWidth="1"/>
    <col min="5" max="5" width="10.5703125" customWidth="1"/>
    <col min="6" max="6" width="14.28515625" customWidth="1"/>
    <col min="7" max="7" width="12.5703125" customWidth="1"/>
    <col min="8" max="8" width="14.5703125" customWidth="1"/>
  </cols>
  <sheetData>
    <row r="1" spans="2:8" x14ac:dyDescent="0.25">
      <c r="B1" s="606" t="s">
        <v>329</v>
      </c>
      <c r="C1" s="606"/>
      <c r="D1" s="606"/>
      <c r="E1" s="606"/>
      <c r="F1" s="606"/>
      <c r="G1" s="606"/>
      <c r="H1" s="606"/>
    </row>
    <row r="2" spans="2:8" x14ac:dyDescent="0.25">
      <c r="B2" s="604" t="s">
        <v>52</v>
      </c>
      <c r="C2" s="604"/>
      <c r="D2" s="604"/>
      <c r="E2" s="604"/>
      <c r="F2" s="604"/>
      <c r="G2" s="604"/>
      <c r="H2" s="604"/>
    </row>
    <row r="3" spans="2:8" x14ac:dyDescent="0.25">
      <c r="B3" s="604" t="s">
        <v>294</v>
      </c>
      <c r="C3" s="604"/>
      <c r="D3" s="604"/>
      <c r="E3" s="604"/>
      <c r="F3" s="604"/>
      <c r="G3" s="604"/>
      <c r="H3" s="604"/>
    </row>
    <row r="4" spans="2:8" ht="15.75" thickBot="1" x14ac:dyDescent="0.3">
      <c r="B4" s="57"/>
      <c r="C4" s="14"/>
      <c r="D4" s="14"/>
      <c r="E4" s="14"/>
      <c r="F4" s="14"/>
      <c r="G4" s="14"/>
      <c r="H4" s="14"/>
    </row>
    <row r="5" spans="2:8" ht="15.75" thickTop="1" x14ac:dyDescent="0.25">
      <c r="B5" s="386"/>
      <c r="C5" s="607" t="s">
        <v>266</v>
      </c>
      <c r="D5" s="607" t="s">
        <v>54</v>
      </c>
      <c r="E5" s="607" t="s">
        <v>267</v>
      </c>
      <c r="F5" s="607" t="s">
        <v>55</v>
      </c>
      <c r="G5" s="607" t="s">
        <v>56</v>
      </c>
      <c r="H5" s="610" t="s">
        <v>57</v>
      </c>
    </row>
    <row r="6" spans="2:8" x14ac:dyDescent="0.25">
      <c r="B6" s="387" t="s">
        <v>53</v>
      </c>
      <c r="C6" s="608"/>
      <c r="D6" s="608"/>
      <c r="E6" s="608"/>
      <c r="F6" s="608"/>
      <c r="G6" s="608"/>
      <c r="H6" s="611"/>
    </row>
    <row r="7" spans="2:8" ht="15.75" thickBot="1" x14ac:dyDescent="0.3">
      <c r="B7" s="388"/>
      <c r="C7" s="609"/>
      <c r="D7" s="609"/>
      <c r="E7" s="609"/>
      <c r="F7" s="609"/>
      <c r="G7" s="609"/>
      <c r="H7" s="612"/>
    </row>
    <row r="8" spans="2:8" ht="15.75" thickBot="1" x14ac:dyDescent="0.3">
      <c r="B8" s="382" t="s">
        <v>257</v>
      </c>
      <c r="C8" s="383" t="s">
        <v>259</v>
      </c>
      <c r="D8" s="383" t="s">
        <v>260</v>
      </c>
      <c r="E8" s="383" t="s">
        <v>261</v>
      </c>
      <c r="F8" s="383" t="s">
        <v>262</v>
      </c>
      <c r="G8" s="384" t="s">
        <v>263</v>
      </c>
      <c r="H8" s="385" t="s">
        <v>264</v>
      </c>
    </row>
    <row r="9" spans="2:8" x14ac:dyDescent="0.25">
      <c r="B9" s="58" t="s">
        <v>58</v>
      </c>
      <c r="C9" s="59" t="s">
        <v>11</v>
      </c>
      <c r="D9" s="59" t="s">
        <v>11</v>
      </c>
      <c r="E9" s="59" t="s">
        <v>11</v>
      </c>
      <c r="F9" s="59" t="s">
        <v>11</v>
      </c>
      <c r="G9" s="59" t="s">
        <v>11</v>
      </c>
      <c r="H9" s="60" t="s">
        <v>11</v>
      </c>
    </row>
    <row r="10" spans="2:8" x14ac:dyDescent="0.25">
      <c r="B10" s="32" t="s">
        <v>59</v>
      </c>
      <c r="C10" s="33" t="s">
        <v>11</v>
      </c>
      <c r="D10" s="33" t="s">
        <v>11</v>
      </c>
      <c r="E10" s="33" t="s">
        <v>11</v>
      </c>
      <c r="F10" s="33" t="s">
        <v>11</v>
      </c>
      <c r="G10" s="33" t="s">
        <v>11</v>
      </c>
      <c r="H10" s="61" t="s">
        <v>11</v>
      </c>
    </row>
    <row r="11" spans="2:8" x14ac:dyDescent="0.25">
      <c r="B11" s="32" t="s">
        <v>60</v>
      </c>
      <c r="C11" s="33" t="s">
        <v>11</v>
      </c>
      <c r="D11" s="33" t="s">
        <v>11</v>
      </c>
      <c r="E11" s="33" t="s">
        <v>11</v>
      </c>
      <c r="F11" s="33" t="s">
        <v>11</v>
      </c>
      <c r="G11" s="33" t="s">
        <v>11</v>
      </c>
      <c r="H11" s="61" t="s">
        <v>11</v>
      </c>
    </row>
    <row r="12" spans="2:8" x14ac:dyDescent="0.25">
      <c r="B12" s="32" t="s">
        <v>61</v>
      </c>
      <c r="C12" s="33" t="s">
        <v>11</v>
      </c>
      <c r="D12" s="33" t="s">
        <v>11</v>
      </c>
      <c r="E12" s="33" t="s">
        <v>11</v>
      </c>
      <c r="F12" s="33" t="s">
        <v>11</v>
      </c>
      <c r="G12" s="33" t="s">
        <v>11</v>
      </c>
      <c r="H12" s="61" t="s">
        <v>11</v>
      </c>
    </row>
    <row r="13" spans="2:8" x14ac:dyDescent="0.25">
      <c r="B13" s="32" t="s">
        <v>62</v>
      </c>
      <c r="C13" s="33" t="s">
        <v>11</v>
      </c>
      <c r="D13" s="33" t="s">
        <v>11</v>
      </c>
      <c r="E13" s="33" t="s">
        <v>11</v>
      </c>
      <c r="F13" s="33" t="s">
        <v>11</v>
      </c>
      <c r="G13" s="33" t="s">
        <v>11</v>
      </c>
      <c r="H13" s="61" t="s">
        <v>11</v>
      </c>
    </row>
    <row r="14" spans="2:8" x14ac:dyDescent="0.25">
      <c r="B14" s="32" t="s">
        <v>63</v>
      </c>
      <c r="C14" s="33" t="s">
        <v>11</v>
      </c>
      <c r="D14" s="33" t="s">
        <v>11</v>
      </c>
      <c r="E14" s="33" t="s">
        <v>11</v>
      </c>
      <c r="F14" s="33" t="s">
        <v>11</v>
      </c>
      <c r="G14" s="33" t="s">
        <v>11</v>
      </c>
      <c r="H14" s="61" t="s">
        <v>11</v>
      </c>
    </row>
    <row r="15" spans="2:8" x14ac:dyDescent="0.25">
      <c r="B15" s="32" t="s">
        <v>64</v>
      </c>
      <c r="C15" s="33" t="s">
        <v>11</v>
      </c>
      <c r="D15" s="33" t="s">
        <v>11</v>
      </c>
      <c r="E15" s="33" t="s">
        <v>11</v>
      </c>
      <c r="F15" s="33" t="s">
        <v>11</v>
      </c>
      <c r="G15" s="33" t="s">
        <v>11</v>
      </c>
      <c r="H15" s="61" t="s">
        <v>11</v>
      </c>
    </row>
    <row r="16" spans="2:8" x14ac:dyDescent="0.25">
      <c r="B16" s="32" t="s">
        <v>65</v>
      </c>
      <c r="C16" s="33" t="s">
        <v>11</v>
      </c>
      <c r="D16" s="33" t="s">
        <v>11</v>
      </c>
      <c r="E16" s="33" t="s">
        <v>11</v>
      </c>
      <c r="F16" s="33" t="s">
        <v>11</v>
      </c>
      <c r="G16" s="33" t="s">
        <v>11</v>
      </c>
      <c r="H16" s="61" t="s">
        <v>11</v>
      </c>
    </row>
    <row r="17" spans="2:8" x14ac:dyDescent="0.25">
      <c r="B17" s="32" t="s">
        <v>66</v>
      </c>
      <c r="C17" s="33" t="s">
        <v>11</v>
      </c>
      <c r="D17" s="33" t="s">
        <v>11</v>
      </c>
      <c r="E17" s="33" t="s">
        <v>11</v>
      </c>
      <c r="F17" s="33" t="s">
        <v>11</v>
      </c>
      <c r="G17" s="33" t="s">
        <v>11</v>
      </c>
      <c r="H17" s="61" t="s">
        <v>11</v>
      </c>
    </row>
    <row r="18" spans="2:8" x14ac:dyDescent="0.25">
      <c r="B18" s="32" t="s">
        <v>67</v>
      </c>
      <c r="C18" s="33" t="s">
        <v>11</v>
      </c>
      <c r="D18" s="33" t="s">
        <v>11</v>
      </c>
      <c r="E18" s="33" t="s">
        <v>11</v>
      </c>
      <c r="F18" s="33" t="s">
        <v>11</v>
      </c>
      <c r="G18" s="33" t="s">
        <v>11</v>
      </c>
      <c r="H18" s="61" t="s">
        <v>11</v>
      </c>
    </row>
    <row r="19" spans="2:8" x14ac:dyDescent="0.25">
      <c r="B19" s="32" t="s">
        <v>68</v>
      </c>
      <c r="C19" s="62" t="s">
        <v>11</v>
      </c>
      <c r="D19" s="62" t="s">
        <v>11</v>
      </c>
      <c r="E19" s="62" t="s">
        <v>11</v>
      </c>
      <c r="F19" s="62" t="s">
        <v>11</v>
      </c>
      <c r="G19" s="62" t="s">
        <v>11</v>
      </c>
      <c r="H19" s="63" t="s">
        <v>11</v>
      </c>
    </row>
    <row r="20" spans="2:8" x14ac:dyDescent="0.25">
      <c r="B20" s="64" t="s">
        <v>69</v>
      </c>
      <c r="C20" s="65">
        <v>1</v>
      </c>
      <c r="D20" s="65">
        <v>66</v>
      </c>
      <c r="E20" s="65">
        <v>3</v>
      </c>
      <c r="F20" s="65">
        <f>+D20/C20</f>
        <v>66</v>
      </c>
      <c r="G20" s="65">
        <v>3</v>
      </c>
      <c r="H20" s="66">
        <v>22</v>
      </c>
    </row>
    <row r="21" spans="2:8" x14ac:dyDescent="0.25">
      <c r="B21" s="32" t="s">
        <v>70</v>
      </c>
      <c r="C21" s="67" t="s">
        <v>11</v>
      </c>
      <c r="D21" s="67" t="s">
        <v>11</v>
      </c>
      <c r="E21" s="67" t="s">
        <v>11</v>
      </c>
      <c r="F21" s="67" t="s">
        <v>11</v>
      </c>
      <c r="G21" s="67" t="s">
        <v>11</v>
      </c>
      <c r="H21" s="68" t="s">
        <v>11</v>
      </c>
    </row>
    <row r="22" spans="2:8" x14ac:dyDescent="0.25">
      <c r="B22" s="32" t="s">
        <v>71</v>
      </c>
      <c r="C22" s="69" t="s">
        <v>11</v>
      </c>
      <c r="D22" s="69" t="s">
        <v>11</v>
      </c>
      <c r="E22" s="69" t="s">
        <v>11</v>
      </c>
      <c r="F22" s="69" t="s">
        <v>11</v>
      </c>
      <c r="G22" s="69" t="s">
        <v>11</v>
      </c>
      <c r="H22" s="70" t="s">
        <v>11</v>
      </c>
    </row>
    <row r="23" spans="2:8" x14ac:dyDescent="0.25">
      <c r="B23" s="32" t="s">
        <v>72</v>
      </c>
      <c r="C23" s="69" t="s">
        <v>11</v>
      </c>
      <c r="D23" s="69" t="s">
        <v>11</v>
      </c>
      <c r="E23" s="69" t="s">
        <v>11</v>
      </c>
      <c r="F23" s="69" t="s">
        <v>11</v>
      </c>
      <c r="G23" s="69" t="s">
        <v>11</v>
      </c>
      <c r="H23" s="70" t="s">
        <v>11</v>
      </c>
    </row>
    <row r="24" spans="2:8" x14ac:dyDescent="0.25">
      <c r="B24" s="71" t="s">
        <v>73</v>
      </c>
      <c r="C24" s="69" t="s">
        <v>11</v>
      </c>
      <c r="D24" s="69" t="s">
        <v>11</v>
      </c>
      <c r="E24" s="69" t="s">
        <v>11</v>
      </c>
      <c r="F24" s="69" t="s">
        <v>11</v>
      </c>
      <c r="G24" s="69" t="s">
        <v>11</v>
      </c>
      <c r="H24" s="70" t="s">
        <v>11</v>
      </c>
    </row>
    <row r="25" spans="2:8" x14ac:dyDescent="0.25">
      <c r="B25" s="32" t="s">
        <v>74</v>
      </c>
      <c r="C25" s="69" t="s">
        <v>11</v>
      </c>
      <c r="D25" s="69" t="s">
        <v>11</v>
      </c>
      <c r="E25" s="69" t="s">
        <v>11</v>
      </c>
      <c r="F25" s="69" t="s">
        <v>11</v>
      </c>
      <c r="G25" s="69" t="s">
        <v>11</v>
      </c>
      <c r="H25" s="70" t="s">
        <v>11</v>
      </c>
    </row>
    <row r="26" spans="2:8" x14ac:dyDescent="0.25">
      <c r="B26" s="32" t="s">
        <v>75</v>
      </c>
      <c r="C26" s="69" t="s">
        <v>11</v>
      </c>
      <c r="D26" s="69" t="s">
        <v>11</v>
      </c>
      <c r="E26" s="69" t="s">
        <v>11</v>
      </c>
      <c r="F26" s="69" t="s">
        <v>11</v>
      </c>
      <c r="G26" s="69" t="s">
        <v>11</v>
      </c>
      <c r="H26" s="70" t="s">
        <v>11</v>
      </c>
    </row>
    <row r="27" spans="2:8" x14ac:dyDescent="0.25">
      <c r="B27" s="32" t="s">
        <v>76</v>
      </c>
      <c r="C27" s="69" t="s">
        <v>11</v>
      </c>
      <c r="D27" s="69" t="s">
        <v>11</v>
      </c>
      <c r="E27" s="69" t="s">
        <v>11</v>
      </c>
      <c r="F27" s="69" t="s">
        <v>11</v>
      </c>
      <c r="G27" s="69" t="s">
        <v>11</v>
      </c>
      <c r="H27" s="70" t="s">
        <v>11</v>
      </c>
    </row>
    <row r="28" spans="2:8" x14ac:dyDescent="0.25">
      <c r="B28" s="32" t="s">
        <v>77</v>
      </c>
      <c r="C28" s="69" t="s">
        <v>11</v>
      </c>
      <c r="D28" s="69" t="s">
        <v>11</v>
      </c>
      <c r="E28" s="69" t="s">
        <v>11</v>
      </c>
      <c r="F28" s="69" t="s">
        <v>11</v>
      </c>
      <c r="G28" s="69" t="s">
        <v>11</v>
      </c>
      <c r="H28" s="70" t="s">
        <v>11</v>
      </c>
    </row>
    <row r="29" spans="2:8" x14ac:dyDescent="0.25">
      <c r="B29" s="32" t="s">
        <v>78</v>
      </c>
      <c r="C29" s="69" t="s">
        <v>11</v>
      </c>
      <c r="D29" s="69" t="s">
        <v>11</v>
      </c>
      <c r="E29" s="69" t="s">
        <v>11</v>
      </c>
      <c r="F29" s="69" t="s">
        <v>11</v>
      </c>
      <c r="G29" s="69" t="s">
        <v>11</v>
      </c>
      <c r="H29" s="70" t="s">
        <v>11</v>
      </c>
    </row>
    <row r="30" spans="2:8" x14ac:dyDescent="0.25">
      <c r="B30" s="32" t="s">
        <v>79</v>
      </c>
      <c r="C30" s="69" t="s">
        <v>11</v>
      </c>
      <c r="D30" s="69" t="s">
        <v>11</v>
      </c>
      <c r="E30" s="69" t="s">
        <v>11</v>
      </c>
      <c r="F30" s="69" t="s">
        <v>11</v>
      </c>
      <c r="G30" s="69" t="s">
        <v>11</v>
      </c>
      <c r="H30" s="70" t="s">
        <v>11</v>
      </c>
    </row>
    <row r="31" spans="2:8" x14ac:dyDescent="0.25">
      <c r="B31" s="32" t="s">
        <v>80</v>
      </c>
      <c r="C31" s="69" t="s">
        <v>11</v>
      </c>
      <c r="D31" s="69" t="s">
        <v>11</v>
      </c>
      <c r="E31" s="69" t="s">
        <v>11</v>
      </c>
      <c r="F31" s="69" t="s">
        <v>11</v>
      </c>
      <c r="G31" s="69" t="s">
        <v>11</v>
      </c>
      <c r="H31" s="70" t="s">
        <v>11</v>
      </c>
    </row>
    <row r="32" spans="2:8" x14ac:dyDescent="0.25">
      <c r="B32" s="32" t="s">
        <v>81</v>
      </c>
      <c r="C32" s="69" t="s">
        <v>11</v>
      </c>
      <c r="D32" s="69" t="s">
        <v>11</v>
      </c>
      <c r="E32" s="69" t="s">
        <v>11</v>
      </c>
      <c r="F32" s="69" t="s">
        <v>11</v>
      </c>
      <c r="G32" s="69" t="s">
        <v>11</v>
      </c>
      <c r="H32" s="70" t="s">
        <v>11</v>
      </c>
    </row>
    <row r="33" spans="2:8" x14ac:dyDescent="0.25">
      <c r="B33" s="32" t="s">
        <v>82</v>
      </c>
      <c r="C33" s="69" t="s">
        <v>11</v>
      </c>
      <c r="D33" s="69" t="s">
        <v>11</v>
      </c>
      <c r="E33" s="69" t="s">
        <v>11</v>
      </c>
      <c r="F33" s="69" t="s">
        <v>11</v>
      </c>
      <c r="G33" s="69" t="s">
        <v>11</v>
      </c>
      <c r="H33" s="70" t="s">
        <v>11</v>
      </c>
    </row>
    <row r="34" spans="2:8" ht="15.75" thickBot="1" x14ac:dyDescent="0.3">
      <c r="B34" s="72" t="s">
        <v>83</v>
      </c>
      <c r="C34" s="73" t="s">
        <v>11</v>
      </c>
      <c r="D34" s="73" t="s">
        <v>11</v>
      </c>
      <c r="E34" s="73" t="s">
        <v>11</v>
      </c>
      <c r="F34" s="73" t="s">
        <v>11</v>
      </c>
      <c r="G34" s="73" t="s">
        <v>11</v>
      </c>
      <c r="H34" s="74" t="s">
        <v>11</v>
      </c>
    </row>
    <row r="35" spans="2:8" x14ac:dyDescent="0.25">
      <c r="B35" s="389" t="s">
        <v>295</v>
      </c>
      <c r="C35" s="390">
        <f t="shared" ref="C35:H35" si="0">SUM(C20:C34)</f>
        <v>1</v>
      </c>
      <c r="D35" s="390">
        <f t="shared" si="0"/>
        <v>66</v>
      </c>
      <c r="E35" s="390">
        <f t="shared" si="0"/>
        <v>3</v>
      </c>
      <c r="F35" s="390">
        <f t="shared" si="0"/>
        <v>66</v>
      </c>
      <c r="G35" s="390">
        <f t="shared" si="0"/>
        <v>3</v>
      </c>
      <c r="H35" s="391">
        <f t="shared" si="0"/>
        <v>22</v>
      </c>
    </row>
    <row r="36" spans="2:8" x14ac:dyDescent="0.25">
      <c r="B36" s="392">
        <v>2015</v>
      </c>
      <c r="C36" s="393">
        <v>1</v>
      </c>
      <c r="D36" s="394">
        <v>61</v>
      </c>
      <c r="E36" s="394">
        <v>12</v>
      </c>
      <c r="F36" s="394">
        <f>D36/C36*100%</f>
        <v>61</v>
      </c>
      <c r="G36" s="394">
        <f>E36/C36*100%</f>
        <v>12</v>
      </c>
      <c r="H36" s="395">
        <f>D36/E36*100%</f>
        <v>5.083333333333333</v>
      </c>
    </row>
    <row r="37" spans="2:8" x14ac:dyDescent="0.25">
      <c r="B37" s="392">
        <v>2014</v>
      </c>
      <c r="C37" s="396">
        <v>1</v>
      </c>
      <c r="D37" s="396">
        <v>91</v>
      </c>
      <c r="E37" s="396">
        <v>8</v>
      </c>
      <c r="F37" s="396">
        <v>91</v>
      </c>
      <c r="G37" s="396">
        <v>8</v>
      </c>
      <c r="H37" s="397">
        <v>11</v>
      </c>
    </row>
    <row r="38" spans="2:8" x14ac:dyDescent="0.25">
      <c r="B38" s="392">
        <v>2013</v>
      </c>
      <c r="C38" s="396">
        <v>1</v>
      </c>
      <c r="D38" s="396">
        <v>88</v>
      </c>
      <c r="E38" s="396">
        <v>7</v>
      </c>
      <c r="F38" s="396">
        <v>88</v>
      </c>
      <c r="G38" s="396">
        <v>7</v>
      </c>
      <c r="H38" s="397">
        <v>13</v>
      </c>
    </row>
    <row r="39" spans="2:8" ht="15.75" thickBot="1" x14ac:dyDescent="0.3">
      <c r="B39" s="398">
        <v>2012</v>
      </c>
      <c r="C39" s="399">
        <v>1</v>
      </c>
      <c r="D39" s="399">
        <v>56</v>
      </c>
      <c r="E39" s="399">
        <v>11</v>
      </c>
      <c r="F39" s="399">
        <v>56</v>
      </c>
      <c r="G39" s="399">
        <v>11</v>
      </c>
      <c r="H39" s="400">
        <v>5</v>
      </c>
    </row>
    <row r="40" spans="2:8" ht="15.75" thickTop="1" x14ac:dyDescent="0.25">
      <c r="B40" s="1" t="s">
        <v>320</v>
      </c>
      <c r="C40" s="14"/>
      <c r="D40" s="14"/>
      <c r="E40" s="14"/>
      <c r="F40" s="14"/>
      <c r="G40" s="14"/>
      <c r="H40" s="14"/>
    </row>
  </sheetData>
  <mergeCells count="9">
    <mergeCell ref="B1:H1"/>
    <mergeCell ref="B2:H2"/>
    <mergeCell ref="B3:H3"/>
    <mergeCell ref="C5:C7"/>
    <mergeCell ref="D5:D7"/>
    <mergeCell ref="E5:E7"/>
    <mergeCell ref="F5:F7"/>
    <mergeCell ref="G5:G7"/>
    <mergeCell ref="H5:H7"/>
  </mergeCells>
  <pageMargins left="0.7" right="0.7" top="0.75" bottom="0.75" header="0.3" footer="0.3"/>
  <pageSetup paperSize="9" scale="80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I40"/>
  <sheetViews>
    <sheetView topLeftCell="E22" workbookViewId="0">
      <selection activeCell="N34" sqref="N34"/>
    </sheetView>
  </sheetViews>
  <sheetFormatPr defaultRowHeight="15" x14ac:dyDescent="0.25"/>
  <cols>
    <col min="1" max="1" width="5.42578125" customWidth="1"/>
    <col min="2" max="2" width="4.85546875" customWidth="1"/>
    <col min="3" max="3" width="14.42578125" customWidth="1"/>
    <col min="7" max="7" width="15.7109375" customWidth="1"/>
    <col min="8" max="8" width="15.28515625" customWidth="1"/>
    <col min="9" max="9" width="14" customWidth="1"/>
  </cols>
  <sheetData>
    <row r="1" spans="2:9" x14ac:dyDescent="0.25">
      <c r="B1" s="590" t="s">
        <v>330</v>
      </c>
      <c r="C1" s="590"/>
      <c r="D1" s="590"/>
      <c r="E1" s="590"/>
      <c r="F1" s="590"/>
      <c r="G1" s="590"/>
      <c r="H1" s="590"/>
      <c r="I1" s="590"/>
    </row>
    <row r="2" spans="2:9" x14ac:dyDescent="0.25">
      <c r="B2" s="604" t="s">
        <v>296</v>
      </c>
      <c r="C2" s="604"/>
      <c r="D2" s="604"/>
      <c r="E2" s="604"/>
      <c r="F2" s="604"/>
      <c r="G2" s="604"/>
      <c r="H2" s="604"/>
      <c r="I2" s="604"/>
    </row>
    <row r="3" spans="2:9" x14ac:dyDescent="0.25">
      <c r="B3" s="604" t="s">
        <v>293</v>
      </c>
      <c r="C3" s="604"/>
      <c r="D3" s="604"/>
      <c r="E3" s="604"/>
      <c r="F3" s="604"/>
      <c r="G3" s="604"/>
      <c r="H3" s="604"/>
      <c r="I3" s="604"/>
    </row>
    <row r="4" spans="2:9" ht="15.75" thickBot="1" x14ac:dyDescent="0.3">
      <c r="B4" s="161"/>
      <c r="C4" s="15"/>
      <c r="D4" s="15"/>
      <c r="E4" s="15"/>
      <c r="F4" s="15"/>
      <c r="G4" s="15"/>
      <c r="H4" s="15"/>
      <c r="I4" s="15"/>
    </row>
    <row r="5" spans="2:9" ht="15.75" thickTop="1" x14ac:dyDescent="0.25">
      <c r="B5" s="625" t="s">
        <v>0</v>
      </c>
      <c r="C5" s="628" t="s">
        <v>84</v>
      </c>
      <c r="D5" s="628" t="s">
        <v>85</v>
      </c>
      <c r="E5" s="628" t="s">
        <v>86</v>
      </c>
      <c r="F5" s="628" t="s">
        <v>87</v>
      </c>
      <c r="G5" s="631" t="s">
        <v>88</v>
      </c>
      <c r="H5" s="631" t="s">
        <v>89</v>
      </c>
      <c r="I5" s="634" t="s">
        <v>57</v>
      </c>
    </row>
    <row r="6" spans="2:9" x14ac:dyDescent="0.25">
      <c r="B6" s="626"/>
      <c r="C6" s="629"/>
      <c r="D6" s="629"/>
      <c r="E6" s="629"/>
      <c r="F6" s="629"/>
      <c r="G6" s="632"/>
      <c r="H6" s="632"/>
      <c r="I6" s="635"/>
    </row>
    <row r="7" spans="2:9" ht="15.75" thickBot="1" x14ac:dyDescent="0.3">
      <c r="B7" s="627"/>
      <c r="C7" s="630"/>
      <c r="D7" s="630"/>
      <c r="E7" s="630"/>
      <c r="F7" s="630"/>
      <c r="G7" s="633"/>
      <c r="H7" s="633"/>
      <c r="I7" s="636"/>
    </row>
    <row r="8" spans="2:9" ht="15.75" thickBot="1" x14ac:dyDescent="0.3">
      <c r="B8" s="617" t="s">
        <v>257</v>
      </c>
      <c r="C8" s="618"/>
      <c r="D8" s="414" t="s">
        <v>259</v>
      </c>
      <c r="E8" s="414" t="s">
        <v>260</v>
      </c>
      <c r="F8" s="414" t="s">
        <v>261</v>
      </c>
      <c r="G8" s="414" t="s">
        <v>262</v>
      </c>
      <c r="H8" s="510" t="s">
        <v>263</v>
      </c>
      <c r="I8" s="546" t="s">
        <v>264</v>
      </c>
    </row>
    <row r="9" spans="2:9" x14ac:dyDescent="0.25">
      <c r="B9" s="75">
        <v>1</v>
      </c>
      <c r="C9" s="76" t="s">
        <v>90</v>
      </c>
      <c r="D9" s="214">
        <v>32</v>
      </c>
      <c r="E9" s="214">
        <v>1771</v>
      </c>
      <c r="F9" s="214">
        <v>141</v>
      </c>
      <c r="G9" s="215">
        <f>E9/D9*100%</f>
        <v>55.34375</v>
      </c>
      <c r="H9" s="215">
        <f>F9/D9*100%</f>
        <v>4.40625</v>
      </c>
      <c r="I9" s="547">
        <f>E9/F9*100%</f>
        <v>12.560283687943262</v>
      </c>
    </row>
    <row r="10" spans="2:9" x14ac:dyDescent="0.25">
      <c r="B10" s="77">
        <v>2</v>
      </c>
      <c r="C10" s="78" t="s">
        <v>91</v>
      </c>
      <c r="D10" s="65">
        <v>26</v>
      </c>
      <c r="E10" s="65">
        <v>775</v>
      </c>
      <c r="F10" s="65">
        <v>66</v>
      </c>
      <c r="G10" s="79">
        <f t="shared" ref="G10:G34" si="0">E10/D10*100%</f>
        <v>29.807692307692307</v>
      </c>
      <c r="H10" s="79">
        <f t="shared" ref="H10:H34" si="1">F10/D10*100%</f>
        <v>2.5384615384615383</v>
      </c>
      <c r="I10" s="66">
        <f t="shared" ref="I10:I34" si="2">E10/F10*100%</f>
        <v>11.742424242424242</v>
      </c>
    </row>
    <row r="11" spans="2:9" x14ac:dyDescent="0.25">
      <c r="B11" s="77">
        <v>3</v>
      </c>
      <c r="C11" s="78" t="s">
        <v>92</v>
      </c>
      <c r="D11" s="65">
        <v>35</v>
      </c>
      <c r="E11" s="65">
        <v>1740</v>
      </c>
      <c r="F11" s="65">
        <v>126</v>
      </c>
      <c r="G11" s="79">
        <f t="shared" si="0"/>
        <v>49.714285714285715</v>
      </c>
      <c r="H11" s="79">
        <f t="shared" si="1"/>
        <v>3.6</v>
      </c>
      <c r="I11" s="66">
        <f t="shared" si="2"/>
        <v>13.80952380952381</v>
      </c>
    </row>
    <row r="12" spans="2:9" x14ac:dyDescent="0.25">
      <c r="B12" s="77">
        <v>4</v>
      </c>
      <c r="C12" s="78" t="s">
        <v>93</v>
      </c>
      <c r="D12" s="65">
        <v>37</v>
      </c>
      <c r="E12" s="65">
        <v>1446</v>
      </c>
      <c r="F12" s="65">
        <v>126</v>
      </c>
      <c r="G12" s="79">
        <f t="shared" si="0"/>
        <v>39.081081081081081</v>
      </c>
      <c r="H12" s="79">
        <f t="shared" si="1"/>
        <v>3.4054054054054053</v>
      </c>
      <c r="I12" s="66">
        <f t="shared" si="2"/>
        <v>11.476190476190476</v>
      </c>
    </row>
    <row r="13" spans="2:9" x14ac:dyDescent="0.25">
      <c r="B13" s="77">
        <v>5</v>
      </c>
      <c r="C13" s="78" t="s">
        <v>94</v>
      </c>
      <c r="D13" s="65">
        <v>44</v>
      </c>
      <c r="E13" s="65">
        <v>1404</v>
      </c>
      <c r="F13" s="65">
        <v>118</v>
      </c>
      <c r="G13" s="79">
        <f t="shared" si="0"/>
        <v>31.90909090909091</v>
      </c>
      <c r="H13" s="79">
        <f t="shared" si="1"/>
        <v>2.6818181818181817</v>
      </c>
      <c r="I13" s="66">
        <f t="shared" si="2"/>
        <v>11.898305084745763</v>
      </c>
    </row>
    <row r="14" spans="2:9" x14ac:dyDescent="0.25">
      <c r="B14" s="77">
        <v>6</v>
      </c>
      <c r="C14" s="78" t="s">
        <v>95</v>
      </c>
      <c r="D14" s="65">
        <v>60</v>
      </c>
      <c r="E14" s="65">
        <v>2001</v>
      </c>
      <c r="F14" s="65">
        <v>152</v>
      </c>
      <c r="G14" s="79">
        <f t="shared" si="0"/>
        <v>33.35</v>
      </c>
      <c r="H14" s="79">
        <f t="shared" si="1"/>
        <v>2.5333333333333332</v>
      </c>
      <c r="I14" s="66">
        <f t="shared" si="2"/>
        <v>13.164473684210526</v>
      </c>
    </row>
    <row r="15" spans="2:9" x14ac:dyDescent="0.25">
      <c r="B15" s="77">
        <v>7</v>
      </c>
      <c r="C15" s="78" t="s">
        <v>96</v>
      </c>
      <c r="D15" s="65">
        <v>20</v>
      </c>
      <c r="E15" s="65">
        <v>993</v>
      </c>
      <c r="F15" s="65">
        <v>48</v>
      </c>
      <c r="G15" s="79">
        <f t="shared" si="0"/>
        <v>49.65</v>
      </c>
      <c r="H15" s="79">
        <f t="shared" si="1"/>
        <v>2.4</v>
      </c>
      <c r="I15" s="66">
        <f t="shared" si="2"/>
        <v>20.6875</v>
      </c>
    </row>
    <row r="16" spans="2:9" x14ac:dyDescent="0.25">
      <c r="B16" s="77">
        <v>8</v>
      </c>
      <c r="C16" s="78" t="s">
        <v>97</v>
      </c>
      <c r="D16" s="65">
        <v>18</v>
      </c>
      <c r="E16" s="65">
        <v>519</v>
      </c>
      <c r="F16" s="65">
        <v>76</v>
      </c>
      <c r="G16" s="79">
        <f t="shared" si="0"/>
        <v>28.833333333333332</v>
      </c>
      <c r="H16" s="79">
        <f t="shared" si="1"/>
        <v>4.2222222222222223</v>
      </c>
      <c r="I16" s="66">
        <f t="shared" si="2"/>
        <v>6.8289473684210522</v>
      </c>
    </row>
    <row r="17" spans="2:9" x14ac:dyDescent="0.25">
      <c r="B17" s="77">
        <v>9</v>
      </c>
      <c r="C17" s="78" t="s">
        <v>98</v>
      </c>
      <c r="D17" s="65">
        <v>43</v>
      </c>
      <c r="E17" s="65">
        <v>1647</v>
      </c>
      <c r="F17" s="65">
        <v>119</v>
      </c>
      <c r="G17" s="79">
        <f t="shared" si="0"/>
        <v>38.302325581395351</v>
      </c>
      <c r="H17" s="79">
        <f t="shared" si="1"/>
        <v>2.7674418604651163</v>
      </c>
      <c r="I17" s="66">
        <f t="shared" si="2"/>
        <v>13.840336134453782</v>
      </c>
    </row>
    <row r="18" spans="2:9" x14ac:dyDescent="0.25">
      <c r="B18" s="77">
        <v>10</v>
      </c>
      <c r="C18" s="78" t="s">
        <v>99</v>
      </c>
      <c r="D18" s="65">
        <v>30</v>
      </c>
      <c r="E18" s="65">
        <v>1413</v>
      </c>
      <c r="F18" s="65">
        <v>78</v>
      </c>
      <c r="G18" s="79">
        <f t="shared" si="0"/>
        <v>47.1</v>
      </c>
      <c r="H18" s="79">
        <f t="shared" si="1"/>
        <v>2.6</v>
      </c>
      <c r="I18" s="66">
        <f t="shared" si="2"/>
        <v>18.115384615384617</v>
      </c>
    </row>
    <row r="19" spans="2:9" x14ac:dyDescent="0.25">
      <c r="B19" s="77">
        <v>11</v>
      </c>
      <c r="C19" s="78" t="s">
        <v>100</v>
      </c>
      <c r="D19" s="65">
        <v>27</v>
      </c>
      <c r="E19" s="65">
        <v>740</v>
      </c>
      <c r="F19" s="65">
        <v>48</v>
      </c>
      <c r="G19" s="79">
        <f t="shared" si="0"/>
        <v>27.407407407407408</v>
      </c>
      <c r="H19" s="79">
        <f t="shared" si="1"/>
        <v>1.7777777777777777</v>
      </c>
      <c r="I19" s="66">
        <f t="shared" si="2"/>
        <v>15.416666666666666</v>
      </c>
    </row>
    <row r="20" spans="2:9" x14ac:dyDescent="0.25">
      <c r="B20" s="77">
        <v>12</v>
      </c>
      <c r="C20" s="78" t="s">
        <v>101</v>
      </c>
      <c r="D20" s="65">
        <v>38</v>
      </c>
      <c r="E20" s="65">
        <v>1085</v>
      </c>
      <c r="F20" s="65">
        <v>76</v>
      </c>
      <c r="G20" s="79">
        <f t="shared" si="0"/>
        <v>28.55263157894737</v>
      </c>
      <c r="H20" s="79">
        <f t="shared" si="1"/>
        <v>2</v>
      </c>
      <c r="I20" s="66">
        <f t="shared" si="2"/>
        <v>14.276315789473685</v>
      </c>
    </row>
    <row r="21" spans="2:9" x14ac:dyDescent="0.25">
      <c r="B21" s="77">
        <v>13</v>
      </c>
      <c r="C21" s="78" t="s">
        <v>102</v>
      </c>
      <c r="D21" s="65">
        <v>51</v>
      </c>
      <c r="E21" s="65">
        <v>1953</v>
      </c>
      <c r="F21" s="65">
        <v>136</v>
      </c>
      <c r="G21" s="79">
        <f t="shared" si="0"/>
        <v>38.294117647058826</v>
      </c>
      <c r="H21" s="79">
        <f t="shared" si="1"/>
        <v>2.6666666666666665</v>
      </c>
      <c r="I21" s="66">
        <f t="shared" si="2"/>
        <v>14.360294117647058</v>
      </c>
    </row>
    <row r="22" spans="2:9" x14ac:dyDescent="0.25">
      <c r="B22" s="77">
        <v>14</v>
      </c>
      <c r="C22" s="78" t="s">
        <v>103</v>
      </c>
      <c r="D22" s="65">
        <v>36</v>
      </c>
      <c r="E22" s="65">
        <v>1560</v>
      </c>
      <c r="F22" s="65">
        <v>127</v>
      </c>
      <c r="G22" s="79">
        <f t="shared" si="0"/>
        <v>43.333333333333336</v>
      </c>
      <c r="H22" s="79">
        <f t="shared" si="1"/>
        <v>3.5277777777777777</v>
      </c>
      <c r="I22" s="66">
        <f t="shared" si="2"/>
        <v>12.283464566929133</v>
      </c>
    </row>
    <row r="23" spans="2:9" x14ac:dyDescent="0.25">
      <c r="B23" s="77">
        <v>15</v>
      </c>
      <c r="C23" s="78" t="s">
        <v>104</v>
      </c>
      <c r="D23" s="65">
        <v>32</v>
      </c>
      <c r="E23" s="65">
        <v>852</v>
      </c>
      <c r="F23" s="65">
        <v>91</v>
      </c>
      <c r="G23" s="79">
        <f t="shared" si="0"/>
        <v>26.625</v>
      </c>
      <c r="H23" s="79">
        <f t="shared" si="1"/>
        <v>2.84375</v>
      </c>
      <c r="I23" s="66">
        <f t="shared" si="2"/>
        <v>9.3626373626373631</v>
      </c>
    </row>
    <row r="24" spans="2:9" x14ac:dyDescent="0.25">
      <c r="B24" s="77">
        <v>16</v>
      </c>
      <c r="C24" s="78" t="s">
        <v>105</v>
      </c>
      <c r="D24" s="65">
        <v>43</v>
      </c>
      <c r="E24" s="65">
        <v>1397</v>
      </c>
      <c r="F24" s="65">
        <v>114</v>
      </c>
      <c r="G24" s="79">
        <f t="shared" si="0"/>
        <v>32.488372093023258</v>
      </c>
      <c r="H24" s="79">
        <f t="shared" si="1"/>
        <v>2.6511627906976742</v>
      </c>
      <c r="I24" s="66">
        <f t="shared" si="2"/>
        <v>12.254385964912281</v>
      </c>
    </row>
    <row r="25" spans="2:9" x14ac:dyDescent="0.25">
      <c r="B25" s="77">
        <v>17</v>
      </c>
      <c r="C25" s="78" t="s">
        <v>106</v>
      </c>
      <c r="D25" s="65">
        <v>49</v>
      </c>
      <c r="E25" s="65">
        <v>1486</v>
      </c>
      <c r="F25" s="65">
        <v>138</v>
      </c>
      <c r="G25" s="79">
        <f t="shared" si="0"/>
        <v>30.326530612244898</v>
      </c>
      <c r="H25" s="79">
        <f t="shared" si="1"/>
        <v>2.8163265306122449</v>
      </c>
      <c r="I25" s="66">
        <f t="shared" si="2"/>
        <v>10.768115942028986</v>
      </c>
    </row>
    <row r="26" spans="2:9" x14ac:dyDescent="0.25">
      <c r="B26" s="77">
        <v>18</v>
      </c>
      <c r="C26" s="78" t="s">
        <v>107</v>
      </c>
      <c r="D26" s="65">
        <v>30</v>
      </c>
      <c r="E26" s="65">
        <v>1671</v>
      </c>
      <c r="F26" s="65">
        <v>131</v>
      </c>
      <c r="G26" s="79">
        <f t="shared" si="0"/>
        <v>55.7</v>
      </c>
      <c r="H26" s="79">
        <f t="shared" si="1"/>
        <v>4.3666666666666663</v>
      </c>
      <c r="I26" s="66">
        <f t="shared" si="2"/>
        <v>12.755725190839694</v>
      </c>
    </row>
    <row r="27" spans="2:9" x14ac:dyDescent="0.25">
      <c r="B27" s="77">
        <v>19</v>
      </c>
      <c r="C27" s="78" t="s">
        <v>108</v>
      </c>
      <c r="D27" s="65">
        <v>33</v>
      </c>
      <c r="E27" s="65">
        <v>942</v>
      </c>
      <c r="F27" s="65">
        <v>76</v>
      </c>
      <c r="G27" s="79">
        <f t="shared" si="0"/>
        <v>28.545454545454547</v>
      </c>
      <c r="H27" s="79">
        <f t="shared" si="1"/>
        <v>2.3030303030303032</v>
      </c>
      <c r="I27" s="66">
        <f t="shared" si="2"/>
        <v>12.394736842105264</v>
      </c>
    </row>
    <row r="28" spans="2:9" x14ac:dyDescent="0.25">
      <c r="B28" s="77">
        <v>20</v>
      </c>
      <c r="C28" s="78" t="s">
        <v>109</v>
      </c>
      <c r="D28" s="65">
        <v>48</v>
      </c>
      <c r="E28" s="65">
        <v>1630</v>
      </c>
      <c r="F28" s="65">
        <v>125</v>
      </c>
      <c r="G28" s="79">
        <f t="shared" si="0"/>
        <v>33.958333333333336</v>
      </c>
      <c r="H28" s="79">
        <f t="shared" si="1"/>
        <v>2.6041666666666665</v>
      </c>
      <c r="I28" s="66">
        <f t="shared" si="2"/>
        <v>13.04</v>
      </c>
    </row>
    <row r="29" spans="2:9" x14ac:dyDescent="0.25">
      <c r="B29" s="77">
        <v>21</v>
      </c>
      <c r="C29" s="78" t="s">
        <v>110</v>
      </c>
      <c r="D29" s="65">
        <v>40</v>
      </c>
      <c r="E29" s="65">
        <v>1254</v>
      </c>
      <c r="F29" s="65">
        <v>82</v>
      </c>
      <c r="G29" s="79">
        <f t="shared" si="0"/>
        <v>31.35</v>
      </c>
      <c r="H29" s="79">
        <f t="shared" si="1"/>
        <v>2.0499999999999998</v>
      </c>
      <c r="I29" s="66">
        <f t="shared" si="2"/>
        <v>15.292682926829269</v>
      </c>
    </row>
    <row r="30" spans="2:9" x14ac:dyDescent="0.25">
      <c r="B30" s="77">
        <v>22</v>
      </c>
      <c r="C30" s="78" t="s">
        <v>111</v>
      </c>
      <c r="D30" s="65">
        <v>49</v>
      </c>
      <c r="E30" s="65">
        <v>1798</v>
      </c>
      <c r="F30" s="65">
        <v>118</v>
      </c>
      <c r="G30" s="79">
        <f t="shared" si="0"/>
        <v>36.693877551020407</v>
      </c>
      <c r="H30" s="79">
        <f t="shared" si="1"/>
        <v>2.4081632653061225</v>
      </c>
      <c r="I30" s="66">
        <f t="shared" si="2"/>
        <v>15.23728813559322</v>
      </c>
    </row>
    <row r="31" spans="2:9" x14ac:dyDescent="0.25">
      <c r="B31" s="77">
        <v>23</v>
      </c>
      <c r="C31" s="78" t="s">
        <v>112</v>
      </c>
      <c r="D31" s="65">
        <v>20</v>
      </c>
      <c r="E31" s="65">
        <v>827</v>
      </c>
      <c r="F31" s="65">
        <v>41</v>
      </c>
      <c r="G31" s="79">
        <f t="shared" si="0"/>
        <v>41.35</v>
      </c>
      <c r="H31" s="79">
        <f t="shared" si="1"/>
        <v>2.0499999999999998</v>
      </c>
      <c r="I31" s="66">
        <f t="shared" si="2"/>
        <v>20.170731707317074</v>
      </c>
    </row>
    <row r="32" spans="2:9" x14ac:dyDescent="0.25">
      <c r="B32" s="77">
        <v>24</v>
      </c>
      <c r="C32" s="78" t="s">
        <v>113</v>
      </c>
      <c r="D32" s="65">
        <v>26</v>
      </c>
      <c r="E32" s="65">
        <v>951</v>
      </c>
      <c r="F32" s="65">
        <v>71</v>
      </c>
      <c r="G32" s="79">
        <f t="shared" si="0"/>
        <v>36.57692307692308</v>
      </c>
      <c r="H32" s="79">
        <f t="shared" si="1"/>
        <v>2.7307692307692308</v>
      </c>
      <c r="I32" s="66">
        <f t="shared" si="2"/>
        <v>13.394366197183098</v>
      </c>
    </row>
    <row r="33" spans="2:9" x14ac:dyDescent="0.25">
      <c r="B33" s="77">
        <v>25</v>
      </c>
      <c r="C33" s="78" t="s">
        <v>114</v>
      </c>
      <c r="D33" s="65">
        <v>35</v>
      </c>
      <c r="E33" s="65">
        <v>2240</v>
      </c>
      <c r="F33" s="65">
        <v>168</v>
      </c>
      <c r="G33" s="79">
        <f t="shared" si="0"/>
        <v>64</v>
      </c>
      <c r="H33" s="79">
        <f t="shared" si="1"/>
        <v>4.8</v>
      </c>
      <c r="I33" s="66">
        <f t="shared" si="2"/>
        <v>13.333333333333334</v>
      </c>
    </row>
    <row r="34" spans="2:9" ht="15.75" thickBot="1" x14ac:dyDescent="0.3">
      <c r="B34" s="80">
        <v>26</v>
      </c>
      <c r="C34" s="180" t="s">
        <v>115</v>
      </c>
      <c r="D34" s="181">
        <v>34</v>
      </c>
      <c r="E34" s="181">
        <v>1491</v>
      </c>
      <c r="F34" s="181">
        <v>98</v>
      </c>
      <c r="G34" s="216">
        <f t="shared" si="0"/>
        <v>43.852941176470587</v>
      </c>
      <c r="H34" s="216">
        <f t="shared" si="1"/>
        <v>2.8823529411764706</v>
      </c>
      <c r="I34" s="548">
        <f t="shared" si="2"/>
        <v>15.214285714285714</v>
      </c>
    </row>
    <row r="35" spans="2:9" x14ac:dyDescent="0.25">
      <c r="B35" s="619" t="s">
        <v>297</v>
      </c>
      <c r="C35" s="620"/>
      <c r="D35" s="401">
        <f>SUM(D9:D34)</f>
        <v>936</v>
      </c>
      <c r="E35" s="402">
        <f>SUM(E9:E34)</f>
        <v>35586</v>
      </c>
      <c r="F35" s="402">
        <f>SUM(F9:F34)</f>
        <v>2690</v>
      </c>
      <c r="G35" s="577">
        <v>39</v>
      </c>
      <c r="H35" s="401">
        <f t="shared" ref="H35" si="3">+F35/D35</f>
        <v>2.8739316239316239</v>
      </c>
      <c r="I35" s="578">
        <v>14</v>
      </c>
    </row>
    <row r="36" spans="2:9" x14ac:dyDescent="0.25">
      <c r="B36" s="623">
        <v>2015</v>
      </c>
      <c r="C36" s="624"/>
      <c r="D36" s="403">
        <v>922</v>
      </c>
      <c r="E36" s="404">
        <v>34636</v>
      </c>
      <c r="F36" s="404">
        <v>2705</v>
      </c>
      <c r="G36" s="403">
        <v>38.272377827249322</v>
      </c>
      <c r="H36" s="403">
        <v>2.9859185039398657</v>
      </c>
      <c r="I36" s="405">
        <v>13.131709560548776</v>
      </c>
    </row>
    <row r="37" spans="2:9" x14ac:dyDescent="0.25">
      <c r="B37" s="623">
        <v>2014</v>
      </c>
      <c r="C37" s="624"/>
      <c r="D37" s="406">
        <v>909</v>
      </c>
      <c r="E37" s="404">
        <v>34021</v>
      </c>
      <c r="F37" s="404">
        <v>2699</v>
      </c>
      <c r="G37" s="406">
        <v>38</v>
      </c>
      <c r="H37" s="406">
        <v>3</v>
      </c>
      <c r="I37" s="407">
        <v>13</v>
      </c>
    </row>
    <row r="38" spans="2:9" x14ac:dyDescent="0.25">
      <c r="B38" s="613">
        <v>2013</v>
      </c>
      <c r="C38" s="614"/>
      <c r="D38" s="408">
        <v>905</v>
      </c>
      <c r="E38" s="409">
        <v>32813</v>
      </c>
      <c r="F38" s="409">
        <v>2646</v>
      </c>
      <c r="G38" s="408">
        <v>37</v>
      </c>
      <c r="H38" s="408">
        <v>3</v>
      </c>
      <c r="I38" s="410">
        <v>13</v>
      </c>
    </row>
    <row r="39" spans="2:9" ht="15.75" thickBot="1" x14ac:dyDescent="0.3">
      <c r="B39" s="615">
        <v>2012</v>
      </c>
      <c r="C39" s="616"/>
      <c r="D39" s="411">
        <v>904</v>
      </c>
      <c r="E39" s="412">
        <v>30359</v>
      </c>
      <c r="F39" s="412">
        <v>2592</v>
      </c>
      <c r="G39" s="411">
        <v>34</v>
      </c>
      <c r="H39" s="411">
        <v>3</v>
      </c>
      <c r="I39" s="413">
        <v>12</v>
      </c>
    </row>
    <row r="40" spans="2:9" ht="15.75" thickTop="1" x14ac:dyDescent="0.25">
      <c r="B40" s="621" t="s">
        <v>321</v>
      </c>
      <c r="C40" s="622"/>
      <c r="D40" s="622"/>
      <c r="E40" s="622"/>
      <c r="F40" s="622"/>
      <c r="G40" s="622"/>
      <c r="H40" s="622"/>
      <c r="I40" s="15"/>
    </row>
  </sheetData>
  <mergeCells count="18">
    <mergeCell ref="B1:I1"/>
    <mergeCell ref="B2:I2"/>
    <mergeCell ref="B3:I3"/>
    <mergeCell ref="B5:B7"/>
    <mergeCell ref="C5:C7"/>
    <mergeCell ref="D5:D7"/>
    <mergeCell ref="E5:E7"/>
    <mergeCell ref="F5:F7"/>
    <mergeCell ref="G5:G7"/>
    <mergeCell ref="H5:H7"/>
    <mergeCell ref="I5:I7"/>
    <mergeCell ref="B38:C38"/>
    <mergeCell ref="B39:C39"/>
    <mergeCell ref="B8:C8"/>
    <mergeCell ref="B35:C35"/>
    <mergeCell ref="B40:H40"/>
    <mergeCell ref="B36:C36"/>
    <mergeCell ref="B37:C37"/>
  </mergeCells>
  <pageMargins left="0.7" right="0.7" top="0.75" bottom="0.75" header="0.3" footer="0.3"/>
  <pageSetup paperSize="9" scale="80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F33"/>
  <sheetViews>
    <sheetView topLeftCell="A14" workbookViewId="0">
      <selection activeCell="I28" sqref="I28"/>
    </sheetView>
  </sheetViews>
  <sheetFormatPr defaultRowHeight="15" x14ac:dyDescent="0.25"/>
  <cols>
    <col min="1" max="1" width="5.7109375" customWidth="1"/>
    <col min="2" max="2" width="7" customWidth="1"/>
    <col min="3" max="3" width="29.28515625" customWidth="1"/>
    <col min="4" max="4" width="14.140625" customWidth="1"/>
    <col min="5" max="5" width="14.42578125" customWidth="1"/>
    <col min="6" max="6" width="14.140625" customWidth="1"/>
  </cols>
  <sheetData>
    <row r="1" spans="2:6" x14ac:dyDescent="0.25">
      <c r="B1" s="639" t="s">
        <v>331</v>
      </c>
      <c r="C1" s="639"/>
      <c r="D1" s="639"/>
      <c r="E1" s="639"/>
      <c r="F1" s="639"/>
    </row>
    <row r="2" spans="2:6" x14ac:dyDescent="0.25">
      <c r="B2" s="639" t="s">
        <v>144</v>
      </c>
      <c r="C2" s="639"/>
      <c r="D2" s="639"/>
      <c r="E2" s="639"/>
      <c r="F2" s="639"/>
    </row>
    <row r="3" spans="2:6" x14ac:dyDescent="0.25">
      <c r="B3" s="639" t="s">
        <v>293</v>
      </c>
      <c r="C3" s="639"/>
      <c r="D3" s="639"/>
      <c r="E3" s="639"/>
      <c r="F3" s="639"/>
    </row>
    <row r="4" spans="2:6" ht="15.75" thickBot="1" x14ac:dyDescent="0.3"/>
    <row r="5" spans="2:6" ht="15.75" thickTop="1" x14ac:dyDescent="0.25">
      <c r="B5" s="640" t="s">
        <v>0</v>
      </c>
      <c r="C5" s="642" t="s">
        <v>44</v>
      </c>
      <c r="D5" s="642" t="s">
        <v>116</v>
      </c>
      <c r="E5" s="642" t="s">
        <v>117</v>
      </c>
      <c r="F5" s="644" t="s">
        <v>118</v>
      </c>
    </row>
    <row r="6" spans="2:6" x14ac:dyDescent="0.25">
      <c r="B6" s="641"/>
      <c r="C6" s="643"/>
      <c r="D6" s="643"/>
      <c r="E6" s="643"/>
      <c r="F6" s="645"/>
    </row>
    <row r="7" spans="2:6" x14ac:dyDescent="0.25">
      <c r="B7" s="415" t="s">
        <v>17</v>
      </c>
      <c r="C7" s="416" t="s">
        <v>18</v>
      </c>
      <c r="D7" s="416" t="s">
        <v>19</v>
      </c>
      <c r="E7" s="416" t="s">
        <v>20</v>
      </c>
      <c r="F7" s="417" t="s">
        <v>21</v>
      </c>
    </row>
    <row r="8" spans="2:6" x14ac:dyDescent="0.25">
      <c r="B8" s="219">
        <v>1</v>
      </c>
      <c r="C8" s="217" t="s">
        <v>119</v>
      </c>
      <c r="D8" s="218">
        <v>6.17</v>
      </c>
      <c r="E8" s="218">
        <v>6.31</v>
      </c>
      <c r="F8" s="220">
        <f>AVERAGE(D8:E8)</f>
        <v>6.24</v>
      </c>
    </row>
    <row r="9" spans="2:6" x14ac:dyDescent="0.25">
      <c r="B9" s="198">
        <v>2</v>
      </c>
      <c r="C9" s="5" t="s">
        <v>120</v>
      </c>
      <c r="D9" s="10">
        <v>1.7387570034655293</v>
      </c>
      <c r="E9" s="10">
        <v>0.98164106406893969</v>
      </c>
      <c r="F9" s="11">
        <f>AVERAGE(D9:E9)</f>
        <v>1.3601990337672345</v>
      </c>
    </row>
    <row r="10" spans="2:6" x14ac:dyDescent="0.25">
      <c r="B10" s="198">
        <v>3</v>
      </c>
      <c r="C10" s="5" t="s">
        <v>121</v>
      </c>
      <c r="D10" s="10">
        <v>2.7801773355971917E-2</v>
      </c>
      <c r="E10" s="10">
        <v>4.1900611748931532E-2</v>
      </c>
      <c r="F10" s="11">
        <f>AVERAGE(D10:E10)</f>
        <v>3.4851192552451726E-2</v>
      </c>
    </row>
    <row r="11" spans="2:6" x14ac:dyDescent="0.25">
      <c r="B11" s="638">
        <v>4</v>
      </c>
      <c r="C11" s="5" t="s">
        <v>122</v>
      </c>
      <c r="D11" s="12"/>
      <c r="E11" s="12"/>
      <c r="F11" s="13"/>
    </row>
    <row r="12" spans="2:6" x14ac:dyDescent="0.25">
      <c r="B12" s="638"/>
      <c r="C12" s="5" t="s">
        <v>123</v>
      </c>
      <c r="D12" s="10">
        <v>81.247406997649009</v>
      </c>
      <c r="E12" s="10">
        <v>88.433734939759034</v>
      </c>
      <c r="F12" s="11">
        <f>AVERAGE(D12:E12)</f>
        <v>84.840570968704014</v>
      </c>
    </row>
    <row r="13" spans="2:6" x14ac:dyDescent="0.25">
      <c r="B13" s="638"/>
      <c r="C13" s="5" t="s">
        <v>124</v>
      </c>
      <c r="D13" s="10">
        <v>18.752593002350988</v>
      </c>
      <c r="E13" s="10">
        <v>11.566265060240964</v>
      </c>
      <c r="F13" s="11">
        <f>AVERAGE(D13:E13)</f>
        <v>15.159429031295975</v>
      </c>
    </row>
    <row r="14" spans="2:6" x14ac:dyDescent="0.25">
      <c r="B14" s="638">
        <v>5</v>
      </c>
      <c r="C14" s="5" t="s">
        <v>125</v>
      </c>
      <c r="D14" s="12"/>
      <c r="E14" s="12"/>
      <c r="F14" s="13"/>
    </row>
    <row r="15" spans="2:6" x14ac:dyDescent="0.25">
      <c r="B15" s="638"/>
      <c r="C15" s="5" t="s">
        <v>126</v>
      </c>
      <c r="D15" s="10">
        <v>41.749154241323147</v>
      </c>
      <c r="E15" s="10">
        <v>60.352422907488986</v>
      </c>
      <c r="F15" s="11">
        <f>AVERAGE(D15:E15)</f>
        <v>51.05078857440607</v>
      </c>
    </row>
    <row r="16" spans="2:6" x14ac:dyDescent="0.25">
      <c r="B16" s="638"/>
      <c r="C16" s="5" t="s">
        <v>127</v>
      </c>
      <c r="D16" s="10">
        <v>58.25084575867686</v>
      </c>
      <c r="E16" s="10">
        <v>39.647577092511014</v>
      </c>
      <c r="F16" s="11">
        <f>AVERAGE(D16:E16)</f>
        <v>48.949211425593937</v>
      </c>
    </row>
    <row r="17" spans="2:6" x14ac:dyDescent="0.25">
      <c r="B17" s="638">
        <v>6</v>
      </c>
      <c r="C17" s="5" t="s">
        <v>128</v>
      </c>
      <c r="D17" s="12"/>
      <c r="E17" s="12"/>
      <c r="F17" s="13"/>
    </row>
    <row r="18" spans="2:6" x14ac:dyDescent="0.25">
      <c r="B18" s="638"/>
      <c r="C18" s="5" t="s">
        <v>129</v>
      </c>
      <c r="D18" s="10">
        <v>64.583753275549284</v>
      </c>
      <c r="E18" s="10">
        <v>77.594728171334424</v>
      </c>
      <c r="F18" s="11">
        <f>AVERAGE(D18:E18)</f>
        <v>71.089240723441861</v>
      </c>
    </row>
    <row r="19" spans="2:6" x14ac:dyDescent="0.25">
      <c r="B19" s="638"/>
      <c r="C19" s="5" t="s">
        <v>130</v>
      </c>
      <c r="D19" s="10">
        <v>29.570651078411608</v>
      </c>
      <c r="E19" s="10">
        <v>19.275123558484349</v>
      </c>
      <c r="F19" s="11">
        <f>AVERAGE(D19:E19)</f>
        <v>24.422887318447977</v>
      </c>
    </row>
    <row r="20" spans="2:6" x14ac:dyDescent="0.25">
      <c r="B20" s="638"/>
      <c r="C20" s="5" t="s">
        <v>131</v>
      </c>
      <c r="D20" s="10">
        <v>5.8455956460391052</v>
      </c>
      <c r="E20" s="10">
        <v>3.1301482701812189</v>
      </c>
      <c r="F20" s="11">
        <f>AVERAGE(D20:E20)</f>
        <v>4.487871958110162</v>
      </c>
    </row>
    <row r="21" spans="2:6" x14ac:dyDescent="0.25">
      <c r="B21" s="638">
        <v>7</v>
      </c>
      <c r="C21" s="5" t="s">
        <v>132</v>
      </c>
      <c r="D21" s="12"/>
      <c r="E21" s="12"/>
      <c r="F21" s="13"/>
    </row>
    <row r="22" spans="2:6" x14ac:dyDescent="0.25">
      <c r="B22" s="638"/>
      <c r="C22" s="5" t="s">
        <v>133</v>
      </c>
      <c r="D22" s="10">
        <v>36.875</v>
      </c>
      <c r="E22" s="10">
        <v>33.139534883720927</v>
      </c>
      <c r="F22" s="11">
        <f>AVERAGE(D22:E22)</f>
        <v>35.007267441860463</v>
      </c>
    </row>
    <row r="23" spans="2:6" x14ac:dyDescent="0.25">
      <c r="B23" s="638"/>
      <c r="C23" s="5" t="s">
        <v>134</v>
      </c>
      <c r="D23" s="10">
        <v>32.25</v>
      </c>
      <c r="E23" s="10">
        <v>29.651162790697676</v>
      </c>
      <c r="F23" s="11">
        <f>AVERAGE(D23:E23)</f>
        <v>30.950581395348838</v>
      </c>
    </row>
    <row r="24" spans="2:6" x14ac:dyDescent="0.25">
      <c r="B24" s="638"/>
      <c r="C24" s="5" t="s">
        <v>135</v>
      </c>
      <c r="D24" s="10">
        <v>27.437499999999996</v>
      </c>
      <c r="E24" s="10">
        <v>26.162790697674421</v>
      </c>
      <c r="F24" s="11">
        <f>AVERAGE(D24:E24)</f>
        <v>26.800145348837209</v>
      </c>
    </row>
    <row r="25" spans="2:6" x14ac:dyDescent="0.25">
      <c r="B25" s="638"/>
      <c r="C25" s="5" t="s">
        <v>136</v>
      </c>
      <c r="D25" s="10">
        <v>3.4375000000000004</v>
      </c>
      <c r="E25" s="10">
        <v>11.046511627906977</v>
      </c>
      <c r="F25" s="11">
        <f>AVERAGE(D25:E25)</f>
        <v>7.2420058139534884</v>
      </c>
    </row>
    <row r="26" spans="2:6" x14ac:dyDescent="0.25">
      <c r="B26" s="638">
        <v>8</v>
      </c>
      <c r="C26" s="5" t="s">
        <v>137</v>
      </c>
      <c r="D26" s="12"/>
      <c r="E26" s="12"/>
      <c r="F26" s="13"/>
    </row>
    <row r="27" spans="2:6" x14ac:dyDescent="0.25">
      <c r="B27" s="638"/>
      <c r="C27" s="5" t="s">
        <v>138</v>
      </c>
      <c r="D27" s="10">
        <v>42.919061972666611</v>
      </c>
      <c r="E27" s="10">
        <v>94.254918011453853</v>
      </c>
      <c r="F27" s="11">
        <f>AVERAGE(D27:E27)</f>
        <v>68.586989992060239</v>
      </c>
    </row>
    <row r="28" spans="2:6" x14ac:dyDescent="0.25">
      <c r="B28" s="638"/>
      <c r="C28" s="5" t="s">
        <v>139</v>
      </c>
      <c r="D28" s="10">
        <v>0.41875797674073462</v>
      </c>
      <c r="E28" s="10">
        <v>0.4935445386158685</v>
      </c>
      <c r="F28" s="11">
        <f>AVERAGE(D28:E28)</f>
        <v>0.45615125767830156</v>
      </c>
    </row>
    <row r="29" spans="2:6" x14ac:dyDescent="0.25">
      <c r="B29" s="638"/>
      <c r="C29" s="5" t="s">
        <v>140</v>
      </c>
      <c r="D29" s="10">
        <v>9.7370089100143851</v>
      </c>
      <c r="E29" s="10">
        <v>4.4184290307005147</v>
      </c>
      <c r="F29" s="11">
        <f>AVERAGE(D29:E29)</f>
        <v>7.0777189703574503</v>
      </c>
    </row>
    <row r="30" spans="2:6" x14ac:dyDescent="0.25">
      <c r="B30" s="638"/>
      <c r="C30" s="5" t="s">
        <v>141</v>
      </c>
      <c r="D30" s="10">
        <v>44.423481652576108</v>
      </c>
      <c r="E30" s="10">
        <v>0.26180338924688246</v>
      </c>
      <c r="F30" s="11">
        <f>AVERAGE(D30:E30)</f>
        <v>22.342642520911497</v>
      </c>
    </row>
    <row r="31" spans="2:6" x14ac:dyDescent="0.25">
      <c r="B31" s="638"/>
      <c r="C31" s="5" t="s">
        <v>142</v>
      </c>
      <c r="D31" s="10">
        <v>2.5016894880021607</v>
      </c>
      <c r="E31" s="10">
        <v>0.57130502998288724</v>
      </c>
      <c r="F31" s="11">
        <f>AVERAGE(D31:E31)</f>
        <v>1.5364972589925241</v>
      </c>
    </row>
    <row r="32" spans="2:6" ht="15.75" thickBot="1" x14ac:dyDescent="0.3">
      <c r="B32" s="204">
        <v>9</v>
      </c>
      <c r="C32" s="6" t="s">
        <v>143</v>
      </c>
      <c r="D32" s="8">
        <v>161188172756</v>
      </c>
      <c r="E32" s="8">
        <v>11264026542</v>
      </c>
      <c r="F32" s="9">
        <f>SUM(D32:E32)</f>
        <v>172452199298</v>
      </c>
    </row>
    <row r="33" spans="2:6" ht="15.75" thickTop="1" x14ac:dyDescent="0.25">
      <c r="B33" s="637" t="s">
        <v>320</v>
      </c>
      <c r="C33" s="637"/>
      <c r="D33" s="637"/>
      <c r="E33" s="637"/>
      <c r="F33" s="637"/>
    </row>
  </sheetData>
  <mergeCells count="14">
    <mergeCell ref="B1:F1"/>
    <mergeCell ref="B2:F2"/>
    <mergeCell ref="B3:F3"/>
    <mergeCell ref="B5:B6"/>
    <mergeCell ref="C5:C6"/>
    <mergeCell ref="D5:D6"/>
    <mergeCell ref="E5:E6"/>
    <mergeCell ref="F5:F6"/>
    <mergeCell ref="B33:F33"/>
    <mergeCell ref="B11:B13"/>
    <mergeCell ref="B14:B16"/>
    <mergeCell ref="B17:B20"/>
    <mergeCell ref="B21:B25"/>
    <mergeCell ref="B26:B31"/>
  </mergeCells>
  <pageMargins left="0.7" right="0.7" top="0.75" bottom="0.75" header="0.3" footer="0.3"/>
  <pageSetup paperSize="9" scale="85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J41"/>
  <sheetViews>
    <sheetView topLeftCell="A16" workbookViewId="0">
      <selection activeCell="E30" sqref="E30"/>
    </sheetView>
  </sheetViews>
  <sheetFormatPr defaultRowHeight="15" x14ac:dyDescent="0.25"/>
  <cols>
    <col min="1" max="1" width="8.28515625" customWidth="1"/>
    <col min="2" max="2" width="5.5703125" customWidth="1"/>
    <col min="3" max="3" width="23" customWidth="1"/>
    <col min="4" max="4" width="12.28515625" customWidth="1"/>
    <col min="5" max="5" width="12.85546875" customWidth="1"/>
    <col min="6" max="6" width="15.85546875" customWidth="1"/>
  </cols>
  <sheetData>
    <row r="1" spans="2:8" x14ac:dyDescent="0.25">
      <c r="B1" s="648" t="s">
        <v>332</v>
      </c>
      <c r="C1" s="648"/>
      <c r="D1" s="648"/>
      <c r="E1" s="648"/>
      <c r="F1" s="648"/>
    </row>
    <row r="2" spans="2:8" x14ac:dyDescent="0.25">
      <c r="B2" s="639" t="s">
        <v>145</v>
      </c>
      <c r="C2" s="639"/>
      <c r="D2" s="639"/>
      <c r="E2" s="639"/>
      <c r="F2" s="639"/>
    </row>
    <row r="3" spans="2:8" x14ac:dyDescent="0.25">
      <c r="B3" s="639" t="s">
        <v>293</v>
      </c>
      <c r="C3" s="639"/>
      <c r="D3" s="639"/>
      <c r="E3" s="639"/>
      <c r="F3" s="639"/>
    </row>
    <row r="4" spans="2:8" ht="15.75" thickBot="1" x14ac:dyDescent="0.3">
      <c r="B4" s="97"/>
      <c r="C4" s="97"/>
      <c r="D4" s="97"/>
      <c r="E4" s="97"/>
      <c r="F4" s="97"/>
    </row>
    <row r="5" spans="2:8" ht="27.75" customHeight="1" thickTop="1" thickBot="1" x14ac:dyDescent="0.3">
      <c r="B5" s="418" t="s">
        <v>0</v>
      </c>
      <c r="C5" s="419" t="s">
        <v>44</v>
      </c>
      <c r="D5" s="419" t="s">
        <v>116</v>
      </c>
      <c r="E5" s="419" t="s">
        <v>117</v>
      </c>
      <c r="F5" s="420" t="s">
        <v>118</v>
      </c>
    </row>
    <row r="6" spans="2:8" ht="15.75" thickBot="1" x14ac:dyDescent="0.3">
      <c r="B6" s="348" t="s">
        <v>257</v>
      </c>
      <c r="C6" s="260" t="s">
        <v>259</v>
      </c>
      <c r="D6" s="260" t="s">
        <v>260</v>
      </c>
      <c r="E6" s="260" t="s">
        <v>261</v>
      </c>
      <c r="F6" s="421" t="s">
        <v>262</v>
      </c>
    </row>
    <row r="7" spans="2:8" x14ac:dyDescent="0.25">
      <c r="B7" s="649">
        <v>1</v>
      </c>
      <c r="C7" s="101" t="s">
        <v>85</v>
      </c>
      <c r="D7" s="102">
        <f>+D8+D9</f>
        <v>775</v>
      </c>
      <c r="E7" s="102">
        <f>+E8+E9</f>
        <v>78</v>
      </c>
      <c r="F7" s="103">
        <f>+F8+F9</f>
        <v>853</v>
      </c>
    </row>
    <row r="8" spans="2:8" x14ac:dyDescent="0.25">
      <c r="B8" s="646"/>
      <c r="C8" s="5" t="s">
        <v>146</v>
      </c>
      <c r="D8" s="104">
        <v>710</v>
      </c>
      <c r="E8" s="104">
        <v>3</v>
      </c>
      <c r="F8" s="105">
        <f>SUM(D8:E8)</f>
        <v>713</v>
      </c>
    </row>
    <row r="9" spans="2:8" x14ac:dyDescent="0.25">
      <c r="B9" s="646"/>
      <c r="C9" s="5" t="s">
        <v>147</v>
      </c>
      <c r="D9" s="104">
        <v>65</v>
      </c>
      <c r="E9" s="104">
        <v>75</v>
      </c>
      <c r="F9" s="221">
        <f>SUM(D9:E9)</f>
        <v>140</v>
      </c>
    </row>
    <row r="10" spans="2:8" x14ac:dyDescent="0.25">
      <c r="B10" s="646"/>
      <c r="C10" s="106"/>
      <c r="D10" s="104"/>
      <c r="E10" s="104"/>
      <c r="F10" s="105"/>
    </row>
    <row r="11" spans="2:8" x14ac:dyDescent="0.25">
      <c r="B11" s="646">
        <v>2</v>
      </c>
      <c r="C11" s="5" t="s">
        <v>286</v>
      </c>
      <c r="D11" s="107">
        <f>+D12+D13</f>
        <v>15828</v>
      </c>
      <c r="E11" s="107">
        <f>+E12+E13</f>
        <v>2679</v>
      </c>
      <c r="F11" s="105">
        <f>SUM(D11:E11)</f>
        <v>18507</v>
      </c>
    </row>
    <row r="12" spans="2:8" x14ac:dyDescent="0.25">
      <c r="B12" s="646"/>
      <c r="C12" s="5" t="s">
        <v>148</v>
      </c>
      <c r="D12" s="104">
        <v>8020</v>
      </c>
      <c r="E12" s="104">
        <v>1403</v>
      </c>
      <c r="F12" s="105">
        <f t="shared" ref="F12:F13" si="0">SUM(D12:E12)</f>
        <v>9423</v>
      </c>
    </row>
    <row r="13" spans="2:8" x14ac:dyDescent="0.25">
      <c r="B13" s="646"/>
      <c r="C13" s="5" t="s">
        <v>149</v>
      </c>
      <c r="D13" s="104">
        <v>7808</v>
      </c>
      <c r="E13" s="104">
        <v>1276</v>
      </c>
      <c r="F13" s="105">
        <f t="shared" si="0"/>
        <v>9084</v>
      </c>
    </row>
    <row r="14" spans="2:8" x14ac:dyDescent="0.25">
      <c r="B14" s="646"/>
      <c r="C14" s="106"/>
      <c r="D14" s="104"/>
      <c r="E14" s="104"/>
      <c r="F14" s="105"/>
    </row>
    <row r="15" spans="2:8" x14ac:dyDescent="0.25">
      <c r="B15" s="646">
        <v>3</v>
      </c>
      <c r="C15" s="5" t="s">
        <v>150</v>
      </c>
      <c r="D15" s="107">
        <f>+D16+D17</f>
        <v>100129</v>
      </c>
      <c r="E15" s="107">
        <f>+E16+E17</f>
        <v>13345</v>
      </c>
      <c r="F15" s="108">
        <f>+F16+F17</f>
        <v>113474</v>
      </c>
    </row>
    <row r="16" spans="2:8" x14ac:dyDescent="0.25">
      <c r="B16" s="646"/>
      <c r="C16" s="5" t="s">
        <v>148</v>
      </c>
      <c r="D16" s="104">
        <v>51889</v>
      </c>
      <c r="E16" s="104">
        <v>6945</v>
      </c>
      <c r="F16" s="105">
        <f t="shared" ref="F16:F17" si="1">SUM(D16:E16)</f>
        <v>58834</v>
      </c>
      <c r="H16" s="306"/>
    </row>
    <row r="17" spans="2:10" x14ac:dyDescent="0.25">
      <c r="B17" s="646"/>
      <c r="C17" s="5" t="s">
        <v>149</v>
      </c>
      <c r="D17" s="104">
        <v>48240</v>
      </c>
      <c r="E17" s="104">
        <v>6400</v>
      </c>
      <c r="F17" s="105">
        <f t="shared" si="1"/>
        <v>54640</v>
      </c>
      <c r="H17" s="306"/>
      <c r="J17" s="306"/>
    </row>
    <row r="18" spans="2:10" x14ac:dyDescent="0.25">
      <c r="B18" s="646"/>
      <c r="C18" s="106"/>
      <c r="D18" s="104"/>
      <c r="E18" s="104"/>
      <c r="F18" s="105"/>
    </row>
    <row r="19" spans="2:10" x14ac:dyDescent="0.25">
      <c r="B19" s="646">
        <v>4</v>
      </c>
      <c r="C19" s="5" t="s">
        <v>51</v>
      </c>
      <c r="D19" s="104">
        <v>16198</v>
      </c>
      <c r="E19" s="104">
        <v>1425</v>
      </c>
      <c r="F19" s="105">
        <f>SUM(D19:E19)</f>
        <v>17623</v>
      </c>
      <c r="I19" s="306"/>
    </row>
    <row r="20" spans="2:10" x14ac:dyDescent="0.25">
      <c r="B20" s="646"/>
      <c r="C20" s="106"/>
      <c r="D20" s="104"/>
      <c r="E20" s="104"/>
      <c r="F20" s="105"/>
    </row>
    <row r="21" spans="2:10" x14ac:dyDescent="0.25">
      <c r="B21" s="646">
        <v>5</v>
      </c>
      <c r="C21" s="5" t="s">
        <v>151</v>
      </c>
      <c r="D21" s="107">
        <v>4961</v>
      </c>
      <c r="E21" s="107">
        <v>607</v>
      </c>
      <c r="F21" s="105">
        <f t="shared" ref="F21:F24" si="2">SUM(D21:E21)</f>
        <v>5568</v>
      </c>
    </row>
    <row r="22" spans="2:10" x14ac:dyDescent="0.25">
      <c r="B22" s="646"/>
      <c r="C22" s="5" t="s">
        <v>129</v>
      </c>
      <c r="D22" s="104">
        <v>3204</v>
      </c>
      <c r="E22" s="104">
        <v>471</v>
      </c>
      <c r="F22" s="105">
        <f t="shared" si="2"/>
        <v>3675</v>
      </c>
    </row>
    <row r="23" spans="2:10" x14ac:dyDescent="0.25">
      <c r="B23" s="646"/>
      <c r="C23" s="5" t="s">
        <v>130</v>
      </c>
      <c r="D23" s="104">
        <v>1467</v>
      </c>
      <c r="E23" s="104">
        <v>117</v>
      </c>
      <c r="F23" s="105">
        <f t="shared" si="2"/>
        <v>1584</v>
      </c>
    </row>
    <row r="24" spans="2:10" x14ac:dyDescent="0.25">
      <c r="B24" s="646"/>
      <c r="C24" s="5" t="s">
        <v>131</v>
      </c>
      <c r="D24" s="104">
        <v>290</v>
      </c>
      <c r="E24" s="104">
        <v>19</v>
      </c>
      <c r="F24" s="105">
        <f t="shared" si="2"/>
        <v>309</v>
      </c>
    </row>
    <row r="25" spans="2:10" x14ac:dyDescent="0.25">
      <c r="B25" s="646"/>
      <c r="C25" s="106"/>
      <c r="D25" s="104"/>
      <c r="E25" s="104"/>
      <c r="F25" s="105"/>
    </row>
    <row r="26" spans="2:10" x14ac:dyDescent="0.25">
      <c r="B26" s="646">
        <v>6</v>
      </c>
      <c r="C26" s="5" t="s">
        <v>152</v>
      </c>
      <c r="D26" s="104">
        <v>217</v>
      </c>
      <c r="E26" s="104">
        <v>1214</v>
      </c>
      <c r="F26" s="105">
        <f>SUM(D26:E26)</f>
        <v>1431</v>
      </c>
    </row>
    <row r="27" spans="2:10" x14ac:dyDescent="0.25">
      <c r="B27" s="646"/>
      <c r="C27" s="106"/>
      <c r="D27" s="104"/>
      <c r="E27" s="104"/>
      <c r="F27" s="105"/>
    </row>
    <row r="28" spans="2:10" x14ac:dyDescent="0.25">
      <c r="B28" s="646">
        <v>7</v>
      </c>
      <c r="C28" s="5" t="s">
        <v>153</v>
      </c>
      <c r="D28" s="104">
        <v>5198</v>
      </c>
      <c r="E28" s="104">
        <v>640</v>
      </c>
      <c r="F28" s="105">
        <f>SUM(D28:E28)</f>
        <v>5838</v>
      </c>
    </row>
    <row r="29" spans="2:10" x14ac:dyDescent="0.25">
      <c r="B29" s="646"/>
      <c r="C29" s="106"/>
      <c r="D29" s="104"/>
      <c r="E29" s="104"/>
      <c r="F29" s="105"/>
    </row>
    <row r="30" spans="2:10" x14ac:dyDescent="0.25">
      <c r="B30" s="646">
        <v>8</v>
      </c>
      <c r="C30" s="5" t="s">
        <v>87</v>
      </c>
      <c r="D30" s="104">
        <f>SUM(D31:D32)</f>
        <v>7981</v>
      </c>
      <c r="E30" s="104">
        <f>SUM(E31:E32)</f>
        <v>908</v>
      </c>
      <c r="F30" s="105">
        <f t="shared" ref="F30:F32" si="3">SUM(D30:E30)</f>
        <v>8889</v>
      </c>
    </row>
    <row r="31" spans="2:10" x14ac:dyDescent="0.25">
      <c r="B31" s="646"/>
      <c r="C31" s="5" t="s">
        <v>154</v>
      </c>
      <c r="D31" s="104">
        <v>6616</v>
      </c>
      <c r="E31" s="104">
        <v>811</v>
      </c>
      <c r="F31" s="105">
        <f t="shared" si="3"/>
        <v>7427</v>
      </c>
    </row>
    <row r="32" spans="2:10" x14ac:dyDescent="0.25">
      <c r="B32" s="646"/>
      <c r="C32" s="5" t="s">
        <v>124</v>
      </c>
      <c r="D32" s="104">
        <v>1365</v>
      </c>
      <c r="E32" s="104">
        <v>97</v>
      </c>
      <c r="F32" s="105">
        <f t="shared" si="3"/>
        <v>1462</v>
      </c>
    </row>
    <row r="33" spans="2:6" x14ac:dyDescent="0.25">
      <c r="B33" s="646"/>
      <c r="C33" s="106"/>
      <c r="D33" s="155"/>
      <c r="E33" s="155"/>
      <c r="F33" s="105"/>
    </row>
    <row r="34" spans="2:6" x14ac:dyDescent="0.25">
      <c r="B34" s="646">
        <v>9</v>
      </c>
      <c r="C34" s="5" t="s">
        <v>155</v>
      </c>
      <c r="D34" s="107"/>
      <c r="E34" s="107"/>
      <c r="F34" s="105"/>
    </row>
    <row r="35" spans="2:6" x14ac:dyDescent="0.25">
      <c r="B35" s="646"/>
      <c r="C35" s="5" t="s">
        <v>133</v>
      </c>
      <c r="D35" s="104">
        <v>590</v>
      </c>
      <c r="E35" s="104">
        <v>57</v>
      </c>
      <c r="F35" s="105">
        <f t="shared" ref="F35:F40" si="4">SUM(D35:E35)</f>
        <v>647</v>
      </c>
    </row>
    <row r="36" spans="2:6" x14ac:dyDescent="0.25">
      <c r="B36" s="646"/>
      <c r="C36" s="5" t="s">
        <v>156</v>
      </c>
      <c r="D36" s="104">
        <v>516</v>
      </c>
      <c r="E36" s="104">
        <v>51</v>
      </c>
      <c r="F36" s="105">
        <f t="shared" si="4"/>
        <v>567</v>
      </c>
    </row>
    <row r="37" spans="2:6" x14ac:dyDescent="0.25">
      <c r="B37" s="646"/>
      <c r="C37" s="5" t="s">
        <v>135</v>
      </c>
      <c r="D37" s="104">
        <v>439</v>
      </c>
      <c r="E37" s="104">
        <v>45</v>
      </c>
      <c r="F37" s="105">
        <f t="shared" si="4"/>
        <v>484</v>
      </c>
    </row>
    <row r="38" spans="2:6" x14ac:dyDescent="0.25">
      <c r="B38" s="646"/>
      <c r="C38" s="5" t="s">
        <v>157</v>
      </c>
      <c r="D38" s="104">
        <v>289</v>
      </c>
      <c r="E38" s="104">
        <v>47</v>
      </c>
      <c r="F38" s="105">
        <f>SUM(D38:E38)</f>
        <v>336</v>
      </c>
    </row>
    <row r="39" spans="2:6" x14ac:dyDescent="0.25">
      <c r="B39" s="646"/>
      <c r="C39" s="5" t="s">
        <v>158</v>
      </c>
      <c r="D39" s="104">
        <v>3315</v>
      </c>
      <c r="E39" s="104">
        <v>301</v>
      </c>
      <c r="F39" s="105">
        <f t="shared" si="4"/>
        <v>3616</v>
      </c>
    </row>
    <row r="40" spans="2:6" ht="15.75" thickBot="1" x14ac:dyDescent="0.3">
      <c r="B40" s="647"/>
      <c r="C40" s="6" t="s">
        <v>159</v>
      </c>
      <c r="D40" s="109">
        <v>775</v>
      </c>
      <c r="E40" s="109">
        <v>78</v>
      </c>
      <c r="F40" s="110">
        <f t="shared" si="4"/>
        <v>853</v>
      </c>
    </row>
    <row r="41" spans="2:6" ht="15.75" thickTop="1" x14ac:dyDescent="0.25">
      <c r="B41" s="637" t="s">
        <v>320</v>
      </c>
      <c r="C41" s="637"/>
      <c r="D41" s="637"/>
      <c r="E41" s="637"/>
      <c r="F41" s="637"/>
    </row>
  </sheetData>
  <mergeCells count="13">
    <mergeCell ref="B1:F1"/>
    <mergeCell ref="B2:F2"/>
    <mergeCell ref="B3:F3"/>
    <mergeCell ref="B7:B10"/>
    <mergeCell ref="B11:B14"/>
    <mergeCell ref="B30:B33"/>
    <mergeCell ref="B34:B40"/>
    <mergeCell ref="B41:F41"/>
    <mergeCell ref="B15:B18"/>
    <mergeCell ref="B19:B20"/>
    <mergeCell ref="B21:B25"/>
    <mergeCell ref="B26:B27"/>
    <mergeCell ref="B28:B29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Tabel 1.1</vt:lpstr>
      <vt:lpstr>Tabel 1.2</vt:lpstr>
      <vt:lpstr>Tabel 1.3</vt:lpstr>
      <vt:lpstr>Tabel 1.4</vt:lpstr>
      <vt:lpstr>Tabel 1.5</vt:lpstr>
      <vt:lpstr>Tabel 1.6</vt:lpstr>
      <vt:lpstr>Tabel 1.7</vt:lpstr>
      <vt:lpstr>Tabel 1.8</vt:lpstr>
      <vt:lpstr>Tabel 1.9</vt:lpstr>
      <vt:lpstr>Tabel 1.10</vt:lpstr>
      <vt:lpstr>Tabel 1.11</vt:lpstr>
      <vt:lpstr>Tabel 1.12</vt:lpstr>
      <vt:lpstr>Tabel 1.13</vt:lpstr>
      <vt:lpstr>Tabel 1.14</vt:lpstr>
      <vt:lpstr>Tabel 1.15   </vt:lpstr>
      <vt:lpstr>Tabel 1.16</vt:lpstr>
      <vt:lpstr>Tabel 1.17</vt:lpstr>
      <vt:lpstr>Tabel 1.18</vt:lpstr>
      <vt:lpstr>Tabel  1.19 </vt:lpstr>
      <vt:lpstr>Tabel 1.20</vt:lpstr>
      <vt:lpstr>Tabel 1.21</vt:lpstr>
      <vt:lpstr>Tabel 1.22</vt:lpstr>
      <vt:lpstr>Tabel 1.23</vt:lpstr>
      <vt:lpstr>Tabel 1.24</vt:lpstr>
      <vt:lpstr>Tabel 1.25</vt:lpstr>
      <vt:lpstr>Tabel 1.26</vt:lpstr>
      <vt:lpstr>Tabel 1.27</vt:lpstr>
      <vt:lpstr>Tabel 1.28</vt:lpstr>
      <vt:lpstr>Tabel 1.29</vt:lpstr>
      <vt:lpstr>Tabel 1.30</vt:lpstr>
      <vt:lpstr>Tabel 1.31</vt:lpstr>
      <vt:lpstr>Tabel 1.32</vt:lpstr>
      <vt:lpstr>Tabel 1.33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Agnie2</dc:creator>
  <cp:lastModifiedBy>Windows User</cp:lastModifiedBy>
  <cp:lastPrinted>2017-06-04T05:09:25Z</cp:lastPrinted>
  <dcterms:created xsi:type="dcterms:W3CDTF">2015-12-20T04:20:55Z</dcterms:created>
  <dcterms:modified xsi:type="dcterms:W3CDTF">2017-07-12T02:14:31Z</dcterms:modified>
</cp:coreProperties>
</file>