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7" i="1" l="1"/>
  <c r="R47" i="1" s="1"/>
  <c r="N47" i="1"/>
  <c r="L47" i="1"/>
  <c r="J47" i="1"/>
  <c r="R45" i="1"/>
  <c r="H45" i="1"/>
  <c r="G45" i="1"/>
  <c r="I45" i="1" s="1"/>
  <c r="E45" i="1"/>
  <c r="D45" i="1"/>
  <c r="F45" i="1" s="1"/>
  <c r="C45" i="1"/>
  <c r="B45" i="1"/>
  <c r="R44" i="1"/>
  <c r="F44" i="1"/>
  <c r="E44" i="1"/>
  <c r="H44" i="1" s="1"/>
  <c r="D44" i="1"/>
  <c r="G44" i="1" s="1"/>
  <c r="C44" i="1"/>
  <c r="B44" i="1"/>
  <c r="R43" i="1"/>
  <c r="H43" i="1"/>
  <c r="E43" i="1"/>
  <c r="D43" i="1"/>
  <c r="G43" i="1" s="1"/>
  <c r="I43" i="1" s="1"/>
  <c r="C43" i="1"/>
  <c r="B43" i="1"/>
  <c r="R42" i="1"/>
  <c r="S42" i="1" s="1"/>
  <c r="H42" i="1"/>
  <c r="F42" i="1"/>
  <c r="E42" i="1"/>
  <c r="D42" i="1"/>
  <c r="G42" i="1" s="1"/>
  <c r="I42" i="1" s="1"/>
  <c r="C42" i="1"/>
  <c r="B42" i="1"/>
  <c r="R41" i="1"/>
  <c r="H41" i="1"/>
  <c r="G41" i="1"/>
  <c r="I41" i="1" s="1"/>
  <c r="E41" i="1"/>
  <c r="D41" i="1"/>
  <c r="F41" i="1" s="1"/>
  <c r="C41" i="1"/>
  <c r="R40" i="1"/>
  <c r="E40" i="1"/>
  <c r="H40" i="1" s="1"/>
  <c r="D40" i="1"/>
  <c r="G40" i="1" s="1"/>
  <c r="C40" i="1"/>
  <c r="B40" i="1"/>
  <c r="R39" i="1"/>
  <c r="G39" i="1"/>
  <c r="F39" i="1"/>
  <c r="E39" i="1"/>
  <c r="H39" i="1" s="1"/>
  <c r="I39" i="1" s="1"/>
  <c r="D39" i="1"/>
  <c r="C39" i="1"/>
  <c r="R38" i="1"/>
  <c r="H38" i="1"/>
  <c r="G38" i="1"/>
  <c r="I38" i="1" s="1"/>
  <c r="F38" i="1"/>
  <c r="E38" i="1"/>
  <c r="D38" i="1"/>
  <c r="C38" i="1"/>
  <c r="B38" i="1"/>
  <c r="R37" i="1"/>
  <c r="E37" i="1"/>
  <c r="F37" i="1" s="1"/>
  <c r="D37" i="1"/>
  <c r="G37" i="1" s="1"/>
  <c r="C37" i="1"/>
  <c r="B37" i="1"/>
  <c r="R36" i="1"/>
  <c r="H36" i="1"/>
  <c r="E36" i="1"/>
  <c r="D36" i="1"/>
  <c r="G36" i="1" s="1"/>
  <c r="I36" i="1" s="1"/>
  <c r="C36" i="1"/>
  <c r="B36" i="1"/>
  <c r="R35" i="1"/>
  <c r="H35" i="1"/>
  <c r="F35" i="1"/>
  <c r="E35" i="1"/>
  <c r="D35" i="1"/>
  <c r="G35" i="1" s="1"/>
  <c r="I35" i="1" s="1"/>
  <c r="C35" i="1"/>
  <c r="B35" i="1"/>
  <c r="R34" i="1"/>
  <c r="H34" i="1"/>
  <c r="G34" i="1"/>
  <c r="I34" i="1" s="1"/>
  <c r="F34" i="1"/>
  <c r="E34" i="1"/>
  <c r="D34" i="1"/>
  <c r="C34" i="1"/>
  <c r="R33" i="1"/>
  <c r="E33" i="1"/>
  <c r="H33" i="1" s="1"/>
  <c r="D33" i="1"/>
  <c r="G33" i="1" s="1"/>
  <c r="I33" i="1" s="1"/>
  <c r="C33" i="1"/>
  <c r="B33" i="1"/>
  <c r="R32" i="1"/>
  <c r="K32" i="1"/>
  <c r="I32" i="1"/>
  <c r="S32" i="1" s="1"/>
  <c r="H32" i="1"/>
  <c r="G32" i="1"/>
  <c r="F32" i="1"/>
  <c r="E32" i="1"/>
  <c r="D32" i="1"/>
  <c r="C32" i="1"/>
  <c r="B32" i="1"/>
  <c r="R31" i="1"/>
  <c r="H31" i="1"/>
  <c r="G31" i="1"/>
  <c r="I31" i="1" s="1"/>
  <c r="E31" i="1"/>
  <c r="D31" i="1"/>
  <c r="F31" i="1" s="1"/>
  <c r="C31" i="1"/>
  <c r="B31" i="1"/>
  <c r="R30" i="1"/>
  <c r="G30" i="1"/>
  <c r="I30" i="1" s="1"/>
  <c r="F30" i="1"/>
  <c r="E30" i="1"/>
  <c r="H30" i="1" s="1"/>
  <c r="D30" i="1"/>
  <c r="C30" i="1"/>
  <c r="B30" i="1"/>
  <c r="R29" i="1"/>
  <c r="E29" i="1"/>
  <c r="H29" i="1" s="1"/>
  <c r="D29" i="1"/>
  <c r="G29" i="1" s="1"/>
  <c r="I29" i="1" s="1"/>
  <c r="C29" i="1"/>
  <c r="R28" i="1"/>
  <c r="S28" i="1" s="1"/>
  <c r="I28" i="1"/>
  <c r="Q28" i="1" s="1"/>
  <c r="H28" i="1"/>
  <c r="G28" i="1"/>
  <c r="F28" i="1"/>
  <c r="E28" i="1"/>
  <c r="D28" i="1"/>
  <c r="C28" i="1"/>
  <c r="B28" i="1"/>
  <c r="R27" i="1"/>
  <c r="H27" i="1"/>
  <c r="G27" i="1"/>
  <c r="I27" i="1" s="1"/>
  <c r="F27" i="1"/>
  <c r="E27" i="1"/>
  <c r="D27" i="1"/>
  <c r="C27" i="1"/>
  <c r="B27" i="1"/>
  <c r="R26" i="1"/>
  <c r="E26" i="1"/>
  <c r="H26" i="1" s="1"/>
  <c r="D26" i="1"/>
  <c r="F26" i="1" s="1"/>
  <c r="C26" i="1"/>
  <c r="B26" i="1"/>
  <c r="R25" i="1"/>
  <c r="H25" i="1"/>
  <c r="E25" i="1"/>
  <c r="D25" i="1"/>
  <c r="G25" i="1" s="1"/>
  <c r="I25" i="1" s="1"/>
  <c r="C25" i="1"/>
  <c r="B25" i="1"/>
  <c r="R24" i="1"/>
  <c r="S24" i="1" s="1"/>
  <c r="I24" i="1"/>
  <c r="Q24" i="1" s="1"/>
  <c r="H24" i="1"/>
  <c r="G24" i="1"/>
  <c r="F24" i="1"/>
  <c r="E24" i="1"/>
  <c r="D24" i="1"/>
  <c r="C24" i="1"/>
  <c r="R23" i="1"/>
  <c r="G23" i="1"/>
  <c r="E23" i="1"/>
  <c r="F23" i="1" s="1"/>
  <c r="D23" i="1"/>
  <c r="C23" i="1"/>
  <c r="B23" i="1"/>
  <c r="R22" i="1"/>
  <c r="E22" i="1"/>
  <c r="H22" i="1" s="1"/>
  <c r="D22" i="1"/>
  <c r="G22" i="1" s="1"/>
  <c r="I22" i="1" s="1"/>
  <c r="C22" i="1"/>
  <c r="B22" i="1"/>
  <c r="R21" i="1"/>
  <c r="I21" i="1"/>
  <c r="S21" i="1" s="1"/>
  <c r="H21" i="1"/>
  <c r="G21" i="1"/>
  <c r="F21" i="1"/>
  <c r="E21" i="1"/>
  <c r="D21" i="1"/>
  <c r="C21" i="1"/>
  <c r="B21" i="1"/>
  <c r="R20" i="1"/>
  <c r="H20" i="1"/>
  <c r="G20" i="1"/>
  <c r="I20" i="1" s="1"/>
  <c r="E20" i="1"/>
  <c r="D20" i="1"/>
  <c r="F20" i="1" s="1"/>
  <c r="C20" i="1"/>
  <c r="R19" i="1"/>
  <c r="E19" i="1"/>
  <c r="H19" i="1" s="1"/>
  <c r="D19" i="1"/>
  <c r="F19" i="1" s="1"/>
  <c r="C19" i="1"/>
  <c r="B19" i="1"/>
  <c r="R18" i="1"/>
  <c r="H18" i="1"/>
  <c r="E18" i="1"/>
  <c r="D18" i="1"/>
  <c r="G18" i="1" s="1"/>
  <c r="I18" i="1" s="1"/>
  <c r="C18" i="1"/>
  <c r="R17" i="1"/>
  <c r="H17" i="1"/>
  <c r="G17" i="1"/>
  <c r="I17" i="1" s="1"/>
  <c r="E17" i="1"/>
  <c r="D17" i="1"/>
  <c r="F17" i="1" s="1"/>
  <c r="C17" i="1"/>
  <c r="B17" i="1"/>
  <c r="R16" i="1"/>
  <c r="G16" i="1"/>
  <c r="E16" i="1"/>
  <c r="F16" i="1" s="1"/>
  <c r="D16" i="1"/>
  <c r="C16" i="1"/>
  <c r="B16" i="1"/>
  <c r="R15" i="1"/>
  <c r="E15" i="1"/>
  <c r="H15" i="1" s="1"/>
  <c r="D15" i="1"/>
  <c r="G15" i="1" s="1"/>
  <c r="I15" i="1" s="1"/>
  <c r="C15" i="1"/>
  <c r="B15" i="1"/>
  <c r="R14" i="1"/>
  <c r="I14" i="1"/>
  <c r="S14" i="1" s="1"/>
  <c r="H14" i="1"/>
  <c r="G14" i="1"/>
  <c r="F14" i="1"/>
  <c r="E14" i="1"/>
  <c r="D14" i="1"/>
  <c r="C14" i="1"/>
  <c r="B14" i="1"/>
  <c r="R13" i="1"/>
  <c r="H13" i="1"/>
  <c r="G13" i="1"/>
  <c r="I13" i="1" s="1"/>
  <c r="E13" i="1"/>
  <c r="D13" i="1"/>
  <c r="F13" i="1" s="1"/>
  <c r="C13" i="1"/>
  <c r="R12" i="1"/>
  <c r="E12" i="1"/>
  <c r="H12" i="1" s="1"/>
  <c r="D12" i="1"/>
  <c r="F12" i="1" s="1"/>
  <c r="C12" i="1"/>
  <c r="B12" i="1"/>
  <c r="M18" i="1" l="1"/>
  <c r="K18" i="1"/>
  <c r="S18" i="1"/>
  <c r="O18" i="1"/>
  <c r="Q18" i="1"/>
  <c r="Q13" i="1"/>
  <c r="O13" i="1"/>
  <c r="S13" i="1"/>
  <c r="M13" i="1"/>
  <c r="K13" i="1"/>
  <c r="S15" i="1"/>
  <c r="S30" i="1"/>
  <c r="Q35" i="1"/>
  <c r="O35" i="1"/>
  <c r="K35" i="1"/>
  <c r="M35" i="1"/>
  <c r="I40" i="1"/>
  <c r="I44" i="1"/>
  <c r="S45" i="1"/>
  <c r="Q45" i="1"/>
  <c r="O45" i="1"/>
  <c r="M45" i="1"/>
  <c r="K45" i="1"/>
  <c r="M36" i="1"/>
  <c r="K36" i="1"/>
  <c r="S36" i="1"/>
  <c r="O36" i="1"/>
  <c r="Q36" i="1"/>
  <c r="O22" i="1"/>
  <c r="M22" i="1"/>
  <c r="K22" i="1"/>
  <c r="Q22" i="1"/>
  <c r="S27" i="1"/>
  <c r="Q27" i="1"/>
  <c r="O27" i="1"/>
  <c r="M27" i="1"/>
  <c r="K27" i="1"/>
  <c r="K39" i="1"/>
  <c r="S39" i="1"/>
  <c r="M39" i="1"/>
  <c r="Q39" i="1"/>
  <c r="O39" i="1"/>
  <c r="M43" i="1"/>
  <c r="K43" i="1"/>
  <c r="O43" i="1"/>
  <c r="Q43" i="1"/>
  <c r="M15" i="1"/>
  <c r="K15" i="1"/>
  <c r="O15" i="1"/>
  <c r="Q15" i="1"/>
  <c r="S19" i="1"/>
  <c r="Q30" i="1"/>
  <c r="O30" i="1"/>
  <c r="M30" i="1"/>
  <c r="K30" i="1"/>
  <c r="Q17" i="1"/>
  <c r="S17" i="1"/>
  <c r="O17" i="1"/>
  <c r="M17" i="1"/>
  <c r="K17" i="1"/>
  <c r="S20" i="1"/>
  <c r="Q20" i="1"/>
  <c r="O20" i="1"/>
  <c r="M20" i="1"/>
  <c r="K20" i="1"/>
  <c r="S22" i="1"/>
  <c r="S34" i="1"/>
  <c r="Q34" i="1"/>
  <c r="O34" i="1"/>
  <c r="M34" i="1"/>
  <c r="K34" i="1"/>
  <c r="Q42" i="1"/>
  <c r="O42" i="1"/>
  <c r="K42" i="1"/>
  <c r="M42" i="1"/>
  <c r="S41" i="1"/>
  <c r="Q41" i="1"/>
  <c r="O41" i="1"/>
  <c r="M41" i="1"/>
  <c r="K41" i="1"/>
  <c r="M25" i="1"/>
  <c r="K25" i="1"/>
  <c r="S25" i="1"/>
  <c r="O25" i="1"/>
  <c r="Q25" i="1"/>
  <c r="O33" i="1"/>
  <c r="M33" i="1"/>
  <c r="K33" i="1"/>
  <c r="S33" i="1"/>
  <c r="Q33" i="1"/>
  <c r="S35" i="1"/>
  <c r="O29" i="1"/>
  <c r="M29" i="1"/>
  <c r="K29" i="1"/>
  <c r="S29" i="1"/>
  <c r="Q29" i="1"/>
  <c r="S26" i="1"/>
  <c r="S31" i="1"/>
  <c r="Q31" i="1"/>
  <c r="O31" i="1"/>
  <c r="M31" i="1"/>
  <c r="K31" i="1"/>
  <c r="S38" i="1"/>
  <c r="Q38" i="1"/>
  <c r="O38" i="1"/>
  <c r="M38" i="1"/>
  <c r="K38" i="1"/>
  <c r="S43" i="1"/>
  <c r="O14" i="1"/>
  <c r="F15" i="1"/>
  <c r="F47" i="1" s="1"/>
  <c r="H16" i="1"/>
  <c r="I16" i="1" s="1"/>
  <c r="G19" i="1"/>
  <c r="I19" i="1" s="1"/>
  <c r="O21" i="1"/>
  <c r="F22" i="1"/>
  <c r="H23" i="1"/>
  <c r="H47" i="1" s="1"/>
  <c r="M24" i="1"/>
  <c r="G26" i="1"/>
  <c r="I26" i="1" s="1"/>
  <c r="M28" i="1"/>
  <c r="F29" i="1"/>
  <c r="O32" i="1"/>
  <c r="F33" i="1"/>
  <c r="F40" i="1"/>
  <c r="E47" i="1"/>
  <c r="M21" i="1"/>
  <c r="K24" i="1"/>
  <c r="K28" i="1"/>
  <c r="M32" i="1"/>
  <c r="D47" i="1"/>
  <c r="G12" i="1"/>
  <c r="Q14" i="1"/>
  <c r="F18" i="1"/>
  <c r="Q21" i="1"/>
  <c r="O24" i="1"/>
  <c r="F25" i="1"/>
  <c r="O28" i="1"/>
  <c r="Q32" i="1"/>
  <c r="F36" i="1"/>
  <c r="H37" i="1"/>
  <c r="I37" i="1" s="1"/>
  <c r="F43" i="1"/>
  <c r="K14" i="1"/>
  <c r="K21" i="1"/>
  <c r="M14" i="1"/>
  <c r="O16" i="1" l="1"/>
  <c r="M16" i="1"/>
  <c r="K16" i="1"/>
  <c r="Q16" i="1"/>
  <c r="S16" i="1"/>
  <c r="Q37" i="1"/>
  <c r="O37" i="1"/>
  <c r="M37" i="1"/>
  <c r="K37" i="1"/>
  <c r="S37" i="1"/>
  <c r="I23" i="1"/>
  <c r="Q44" i="1"/>
  <c r="O44" i="1"/>
  <c r="M44" i="1"/>
  <c r="K44" i="1"/>
  <c r="O40" i="1"/>
  <c r="M40" i="1"/>
  <c r="K40" i="1"/>
  <c r="Q40" i="1"/>
  <c r="S40" i="1"/>
  <c r="S44" i="1"/>
  <c r="G47" i="1"/>
  <c r="I12" i="1"/>
  <c r="M19" i="1"/>
  <c r="K19" i="1"/>
  <c r="Q19" i="1"/>
  <c r="O19" i="1"/>
  <c r="Q26" i="1"/>
  <c r="O26" i="1"/>
  <c r="M26" i="1"/>
  <c r="K26" i="1"/>
  <c r="I47" i="1" l="1"/>
  <c r="M12" i="1"/>
  <c r="K12" i="1"/>
  <c r="Q12" i="1"/>
  <c r="O12" i="1"/>
  <c r="S12" i="1"/>
  <c r="Q23" i="1"/>
  <c r="O23" i="1"/>
  <c r="M23" i="1"/>
  <c r="K23" i="1"/>
  <c r="S23" i="1"/>
  <c r="K47" i="1" l="1"/>
  <c r="O47" i="1"/>
  <c r="Q47" i="1"/>
  <c r="M47" i="1"/>
  <c r="S47" i="1"/>
</calcChain>
</file>

<file path=xl/sharedStrings.xml><?xml version="1.0" encoding="utf-8"?>
<sst xmlns="http://schemas.openxmlformats.org/spreadsheetml/2006/main" count="34" uniqueCount="22">
  <si>
    <t>TABEL 33</t>
  </si>
  <si>
    <t>MENURUT JENIS KELAMIN, KECAMATAN, DAN PUSKESMAS</t>
  </si>
  <si>
    <t>KABUPATEN KLATEN</t>
  </si>
  <si>
    <t>TAHUN 2025</t>
  </si>
  <si>
    <t>NO</t>
  </si>
  <si>
    <t>KECAMATAN</t>
  </si>
  <si>
    <t>PUSKESMAS</t>
  </si>
  <si>
    <t>JUMLAH LAHIR HIDUP</t>
  </si>
  <si>
    <t xml:space="preserve">PERKIRAAN KOMPLIKASI NEONATAL  </t>
  </si>
  <si>
    <t>JUMLAH KOMPLIKASI PADA NEONATAL</t>
  </si>
  <si>
    <t>BBLR</t>
  </si>
  <si>
    <t>ASFIKSIA</t>
  </si>
  <si>
    <t>INFEKSI</t>
  </si>
  <si>
    <t>LAIN-LAIN</t>
  </si>
  <si>
    <t>TOTAL</t>
  </si>
  <si>
    <t>L</t>
  </si>
  <si>
    <t>P</t>
  </si>
  <si>
    <t>L + P</t>
  </si>
  <si>
    <t xml:space="preserve">JUMLAH </t>
  </si>
  <si>
    <t>%</t>
  </si>
  <si>
    <t>Sumber: Pokja Kesehatan Keluarga dan Gizi Dinas Kesehatan Klaten</t>
  </si>
  <si>
    <t>JUMLAH DAN PERSENTASE KOMPLIKASI NEONATAL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</si>
</sst>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1" fillId="0" borderId="3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1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1" fontId="2" fillId="0" borderId="18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2" fontId="1" fillId="0" borderId="20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2">
          <cell r="D12">
            <v>110</v>
          </cell>
          <cell r="G12">
            <v>125</v>
          </cell>
        </row>
        <row r="13">
          <cell r="D13">
            <v>128</v>
          </cell>
          <cell r="G13">
            <v>102</v>
          </cell>
        </row>
        <row r="14">
          <cell r="D14">
            <v>127</v>
          </cell>
          <cell r="G14">
            <v>128</v>
          </cell>
        </row>
        <row r="15">
          <cell r="D15">
            <v>185</v>
          </cell>
          <cell r="G15">
            <v>174</v>
          </cell>
        </row>
        <row r="16">
          <cell r="D16">
            <v>274</v>
          </cell>
          <cell r="G16">
            <v>252</v>
          </cell>
        </row>
        <row r="17">
          <cell r="D17">
            <v>111</v>
          </cell>
          <cell r="G17">
            <v>120</v>
          </cell>
        </row>
        <row r="18">
          <cell r="D18">
            <v>105</v>
          </cell>
          <cell r="G18">
            <v>102</v>
          </cell>
        </row>
        <row r="19">
          <cell r="D19">
            <v>142</v>
          </cell>
          <cell r="G19">
            <v>166</v>
          </cell>
        </row>
        <row r="20">
          <cell r="D20">
            <v>192</v>
          </cell>
          <cell r="G20">
            <v>173</v>
          </cell>
        </row>
        <row r="21">
          <cell r="D21">
            <v>154</v>
          </cell>
          <cell r="G21">
            <v>132</v>
          </cell>
        </row>
        <row r="22">
          <cell r="D22">
            <v>69</v>
          </cell>
          <cell r="G22">
            <v>63</v>
          </cell>
        </row>
        <row r="23">
          <cell r="D23">
            <v>109</v>
          </cell>
          <cell r="G23">
            <v>115</v>
          </cell>
        </row>
        <row r="24">
          <cell r="D24">
            <v>130</v>
          </cell>
          <cell r="G24">
            <v>134</v>
          </cell>
        </row>
        <row r="25">
          <cell r="D25">
            <v>180</v>
          </cell>
          <cell r="G25">
            <v>151</v>
          </cell>
        </row>
        <row r="26">
          <cell r="D26">
            <v>161</v>
          </cell>
          <cell r="G26">
            <v>179</v>
          </cell>
        </row>
        <row r="27">
          <cell r="D27">
            <v>180</v>
          </cell>
          <cell r="G27">
            <v>192</v>
          </cell>
        </row>
        <row r="28">
          <cell r="D28">
            <v>144</v>
          </cell>
          <cell r="G28">
            <v>115</v>
          </cell>
        </row>
        <row r="29">
          <cell r="D29">
            <v>125</v>
          </cell>
          <cell r="G29">
            <v>114</v>
          </cell>
        </row>
        <row r="30">
          <cell r="D30">
            <v>192</v>
          </cell>
          <cell r="G30">
            <v>204</v>
          </cell>
        </row>
        <row r="31">
          <cell r="D31">
            <v>156</v>
          </cell>
          <cell r="G31">
            <v>153</v>
          </cell>
        </row>
        <row r="32">
          <cell r="D32">
            <v>268</v>
          </cell>
          <cell r="G32">
            <v>230</v>
          </cell>
        </row>
        <row r="33">
          <cell r="D33">
            <v>123</v>
          </cell>
          <cell r="G33">
            <v>109</v>
          </cell>
        </row>
        <row r="34">
          <cell r="D34">
            <v>163</v>
          </cell>
          <cell r="G34">
            <v>143</v>
          </cell>
        </row>
        <row r="35">
          <cell r="D35">
            <v>164</v>
          </cell>
          <cell r="G35">
            <v>161</v>
          </cell>
        </row>
        <row r="36">
          <cell r="D36">
            <v>166</v>
          </cell>
          <cell r="G36">
            <v>154</v>
          </cell>
        </row>
        <row r="37">
          <cell r="D37">
            <v>206</v>
          </cell>
          <cell r="G37">
            <v>193</v>
          </cell>
        </row>
        <row r="38">
          <cell r="D38">
            <v>120</v>
          </cell>
          <cell r="G38">
            <v>97</v>
          </cell>
        </row>
        <row r="39">
          <cell r="D39">
            <v>110</v>
          </cell>
          <cell r="G39">
            <v>138</v>
          </cell>
        </row>
        <row r="40">
          <cell r="D40">
            <v>132</v>
          </cell>
          <cell r="G40">
            <v>121</v>
          </cell>
        </row>
        <row r="41">
          <cell r="D41">
            <v>164</v>
          </cell>
          <cell r="G41">
            <v>138</v>
          </cell>
        </row>
        <row r="42">
          <cell r="D42">
            <v>203</v>
          </cell>
          <cell r="G42">
            <v>181</v>
          </cell>
        </row>
        <row r="43">
          <cell r="D43">
            <v>186</v>
          </cell>
          <cell r="G43">
            <v>182</v>
          </cell>
        </row>
        <row r="44">
          <cell r="D44">
            <v>147</v>
          </cell>
          <cell r="G44">
            <v>109</v>
          </cell>
        </row>
        <row r="45">
          <cell r="D45">
            <v>179</v>
          </cell>
          <cell r="G45">
            <v>154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S3"/>
    </sheetView>
  </sheetViews>
  <sheetFormatPr defaultColWidth="14.42578125" defaultRowHeight="15" x14ac:dyDescent="0.25"/>
  <cols>
    <col min="1" max="1" width="5.42578125" customWidth="1"/>
    <col min="2" max="2" width="19.42578125" customWidth="1"/>
    <col min="3" max="3" width="27.7109375" bestFit="1" customWidth="1"/>
    <col min="4" max="9" width="8.42578125" customWidth="1"/>
    <col min="10" max="10" width="12.7109375" customWidth="1"/>
    <col min="11" max="11" width="8.42578125" customWidth="1"/>
    <col min="12" max="12" width="12.7109375" customWidth="1"/>
    <col min="13" max="13" width="8.42578125" customWidth="1"/>
    <col min="14" max="14" width="12" customWidth="1"/>
    <col min="15" max="15" width="8.42578125" customWidth="1"/>
    <col min="16" max="16" width="10.7109375" customWidth="1"/>
    <col min="17" max="17" width="8.42578125" customWidth="1"/>
    <col min="18" max="18" width="12" customWidth="1"/>
    <col min="19" max="19" width="8.42578125" customWidth="1"/>
    <col min="20" max="20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</row>
    <row r="3" spans="1:26" ht="15.75" x14ac:dyDescent="0.25">
      <c r="A3" s="4" t="s">
        <v>21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2"/>
      <c r="U3" s="3"/>
      <c r="V3" s="3"/>
      <c r="W3" s="3"/>
      <c r="X3" s="3"/>
      <c r="Y3" s="3"/>
      <c r="Z3" s="3"/>
    </row>
    <row r="4" spans="1:26" ht="15.75" x14ac:dyDescent="0.25">
      <c r="A4" s="6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2"/>
      <c r="U4" s="3"/>
      <c r="V4" s="3"/>
      <c r="W4" s="3"/>
      <c r="X4" s="3"/>
      <c r="Y4" s="3"/>
      <c r="Z4" s="3"/>
    </row>
    <row r="5" spans="1:26" ht="15.75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2"/>
      <c r="U5" s="3"/>
      <c r="V5" s="3"/>
      <c r="W5" s="3"/>
      <c r="X5" s="3"/>
      <c r="Y5" s="3"/>
      <c r="Z5" s="3"/>
    </row>
    <row r="6" spans="1:26" ht="15.75" x14ac:dyDescent="0.25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2"/>
      <c r="U6" s="3"/>
      <c r="V6" s="3"/>
      <c r="W6" s="3"/>
      <c r="X6" s="3"/>
      <c r="Y6" s="3"/>
      <c r="Z6" s="3"/>
    </row>
    <row r="7" spans="1:26" ht="16.5" thickBo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2"/>
      <c r="U7" s="3"/>
      <c r="V7" s="3"/>
      <c r="W7" s="3"/>
      <c r="X7" s="3"/>
      <c r="Y7" s="3"/>
      <c r="Z7" s="3"/>
    </row>
    <row r="8" spans="1:26" ht="28.5" customHeight="1" x14ac:dyDescent="0.25">
      <c r="A8" s="9" t="s">
        <v>4</v>
      </c>
      <c r="B8" s="9" t="s">
        <v>5</v>
      </c>
      <c r="C8" s="9" t="s">
        <v>6</v>
      </c>
      <c r="D8" s="10" t="s">
        <v>7</v>
      </c>
      <c r="E8" s="11"/>
      <c r="F8" s="12"/>
      <c r="G8" s="13" t="s">
        <v>8</v>
      </c>
      <c r="H8" s="11"/>
      <c r="I8" s="12"/>
      <c r="J8" s="14" t="s">
        <v>9</v>
      </c>
      <c r="K8" s="15"/>
      <c r="L8" s="15"/>
      <c r="M8" s="15"/>
      <c r="N8" s="15"/>
      <c r="O8" s="15"/>
      <c r="P8" s="15"/>
      <c r="Q8" s="15"/>
      <c r="R8" s="15"/>
      <c r="S8" s="16"/>
      <c r="T8" s="2"/>
      <c r="U8" s="3"/>
      <c r="V8" s="3"/>
      <c r="W8" s="3"/>
      <c r="X8" s="3"/>
      <c r="Y8" s="3"/>
      <c r="Z8" s="3"/>
    </row>
    <row r="9" spans="1:26" ht="38.25" customHeight="1" x14ac:dyDescent="0.25">
      <c r="A9" s="17"/>
      <c r="B9" s="17"/>
      <c r="C9" s="17"/>
      <c r="D9" s="18"/>
      <c r="E9" s="19"/>
      <c r="F9" s="20"/>
      <c r="G9" s="18"/>
      <c r="H9" s="19"/>
      <c r="I9" s="20"/>
      <c r="J9" s="21" t="s">
        <v>10</v>
      </c>
      <c r="K9" s="22"/>
      <c r="L9" s="21" t="s">
        <v>11</v>
      </c>
      <c r="M9" s="22"/>
      <c r="N9" s="21" t="s">
        <v>12</v>
      </c>
      <c r="O9" s="22"/>
      <c r="P9" s="21" t="s">
        <v>13</v>
      </c>
      <c r="Q9" s="22"/>
      <c r="R9" s="21" t="s">
        <v>14</v>
      </c>
      <c r="S9" s="22"/>
      <c r="T9" s="2"/>
      <c r="U9" s="3"/>
      <c r="V9" s="3"/>
      <c r="W9" s="3"/>
      <c r="X9" s="3"/>
      <c r="Y9" s="3"/>
      <c r="Z9" s="3"/>
    </row>
    <row r="10" spans="1:26" ht="37.5" customHeight="1" x14ac:dyDescent="0.25">
      <c r="A10" s="23"/>
      <c r="B10" s="23"/>
      <c r="C10" s="23"/>
      <c r="D10" s="24" t="s">
        <v>15</v>
      </c>
      <c r="E10" s="24" t="s">
        <v>16</v>
      </c>
      <c r="F10" s="24" t="s">
        <v>17</v>
      </c>
      <c r="G10" s="24" t="s">
        <v>15</v>
      </c>
      <c r="H10" s="24" t="s">
        <v>16</v>
      </c>
      <c r="I10" s="24" t="s">
        <v>17</v>
      </c>
      <c r="J10" s="24" t="s">
        <v>18</v>
      </c>
      <c r="K10" s="24" t="s">
        <v>19</v>
      </c>
      <c r="L10" s="24" t="s">
        <v>18</v>
      </c>
      <c r="M10" s="24" t="s">
        <v>19</v>
      </c>
      <c r="N10" s="24" t="s">
        <v>18</v>
      </c>
      <c r="O10" s="24" t="s">
        <v>19</v>
      </c>
      <c r="P10" s="24" t="s">
        <v>18</v>
      </c>
      <c r="Q10" s="24" t="s">
        <v>19</v>
      </c>
      <c r="R10" s="24" t="s">
        <v>18</v>
      </c>
      <c r="S10" s="24" t="s">
        <v>19</v>
      </c>
      <c r="T10" s="2"/>
      <c r="U10" s="3"/>
      <c r="V10" s="3"/>
      <c r="W10" s="3"/>
      <c r="X10" s="3"/>
      <c r="Y10" s="3"/>
      <c r="Z10" s="3"/>
    </row>
    <row r="11" spans="1:26" ht="15.75" x14ac:dyDescent="0.25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22</v>
      </c>
      <c r="Q11" s="25">
        <v>23</v>
      </c>
      <c r="R11" s="25">
        <v>24</v>
      </c>
      <c r="S11" s="25">
        <v>25</v>
      </c>
      <c r="T11" s="2"/>
      <c r="U11" s="3"/>
      <c r="V11" s="3"/>
      <c r="W11" s="3"/>
      <c r="X11" s="3"/>
      <c r="Y11" s="3"/>
      <c r="Z11" s="3"/>
    </row>
    <row r="12" spans="1:26" ht="16.5" customHeight="1" x14ac:dyDescent="0.25">
      <c r="A12" s="26">
        <v>1</v>
      </c>
      <c r="B12" s="27" t="str">
        <f>'[1]11'!B9</f>
        <v>Prambanan</v>
      </c>
      <c r="C12" s="27" t="str">
        <f>'[1]11'!C9</f>
        <v>Puskesmas Prambanan</v>
      </c>
      <c r="D12" s="28">
        <f>'[1]21'!D12</f>
        <v>110</v>
      </c>
      <c r="E12" s="28">
        <f>'[1]21'!G12</f>
        <v>125</v>
      </c>
      <c r="F12" s="28">
        <f t="shared" ref="F12:F45" si="0">SUM(D12:E12)</f>
        <v>235</v>
      </c>
      <c r="G12" s="28">
        <f t="shared" ref="G12:H27" si="1">15%*D12</f>
        <v>16.5</v>
      </c>
      <c r="H12" s="28">
        <f t="shared" si="1"/>
        <v>18.75</v>
      </c>
      <c r="I12" s="28">
        <f t="shared" ref="I12:I45" si="2">SUM(G12:H12)</f>
        <v>35.25</v>
      </c>
      <c r="J12" s="28">
        <v>21</v>
      </c>
      <c r="K12" s="29">
        <f t="shared" ref="K12:K45" si="3">J12/$I12*100</f>
        <v>59.574468085106382</v>
      </c>
      <c r="L12" s="30">
        <v>5</v>
      </c>
      <c r="M12" s="29">
        <f t="shared" ref="M12:M45" si="4">L12/$I12*100</f>
        <v>14.184397163120568</v>
      </c>
      <c r="N12" s="31">
        <v>0</v>
      </c>
      <c r="O12" s="29">
        <f t="shared" ref="O12:O45" si="5">N12/$I12*100</f>
        <v>0</v>
      </c>
      <c r="P12" s="32">
        <v>3</v>
      </c>
      <c r="Q12" s="29">
        <f t="shared" ref="Q12:Q45" si="6">P12/$I12*100</f>
        <v>8.5106382978723403</v>
      </c>
      <c r="R12" s="28">
        <f t="shared" ref="R12:R45" si="7">P12+N12+L12+J12</f>
        <v>29</v>
      </c>
      <c r="S12" s="29">
        <f t="shared" ref="S12:S45" si="8">R12/I12*100</f>
        <v>82.269503546099287</v>
      </c>
      <c r="T12" s="2"/>
      <c r="U12" s="3"/>
      <c r="V12" s="3"/>
      <c r="W12" s="3"/>
      <c r="X12" s="3"/>
      <c r="Y12" s="3"/>
      <c r="Z12" s="3"/>
    </row>
    <row r="13" spans="1:26" ht="16.5" customHeight="1" x14ac:dyDescent="0.25">
      <c r="A13" s="33">
        <v>2</v>
      </c>
      <c r="B13" s="27"/>
      <c r="C13" s="27" t="str">
        <f>'[1]11'!C10</f>
        <v>Puskesmas Kebondalem Lor</v>
      </c>
      <c r="D13" s="28">
        <f>'[1]21'!D13</f>
        <v>128</v>
      </c>
      <c r="E13" s="28">
        <f>'[1]21'!G13</f>
        <v>102</v>
      </c>
      <c r="F13" s="28">
        <f t="shared" si="0"/>
        <v>230</v>
      </c>
      <c r="G13" s="28">
        <f t="shared" si="1"/>
        <v>19.2</v>
      </c>
      <c r="H13" s="28">
        <f t="shared" si="1"/>
        <v>15.299999999999999</v>
      </c>
      <c r="I13" s="28">
        <f t="shared" si="2"/>
        <v>34.5</v>
      </c>
      <c r="J13" s="28">
        <v>20</v>
      </c>
      <c r="K13" s="29">
        <f t="shared" si="3"/>
        <v>57.971014492753625</v>
      </c>
      <c r="L13" s="30">
        <v>1</v>
      </c>
      <c r="M13" s="29">
        <f t="shared" si="4"/>
        <v>2.8985507246376812</v>
      </c>
      <c r="N13" s="31">
        <v>2</v>
      </c>
      <c r="O13" s="29">
        <f t="shared" si="5"/>
        <v>5.7971014492753623</v>
      </c>
      <c r="P13" s="32">
        <v>2</v>
      </c>
      <c r="Q13" s="29">
        <f t="shared" si="6"/>
        <v>5.7971014492753623</v>
      </c>
      <c r="R13" s="28">
        <f t="shared" si="7"/>
        <v>25</v>
      </c>
      <c r="S13" s="29">
        <f t="shared" si="8"/>
        <v>72.463768115942031</v>
      </c>
      <c r="T13" s="2"/>
      <c r="U13" s="3"/>
      <c r="V13" s="3"/>
      <c r="W13" s="3"/>
      <c r="X13" s="3"/>
      <c r="Y13" s="3"/>
      <c r="Z13" s="3"/>
    </row>
    <row r="14" spans="1:26" ht="16.5" customHeight="1" x14ac:dyDescent="0.25">
      <c r="A14" s="33">
        <v>3</v>
      </c>
      <c r="B14" s="27" t="str">
        <f>'[1]11'!B11</f>
        <v>Gantiwarno</v>
      </c>
      <c r="C14" s="27" t="str">
        <f>'[1]11'!C11</f>
        <v>Puskesmas Gantiwarno</v>
      </c>
      <c r="D14" s="28">
        <f>'[1]21'!D14</f>
        <v>127</v>
      </c>
      <c r="E14" s="28">
        <f>'[1]21'!G14</f>
        <v>128</v>
      </c>
      <c r="F14" s="28">
        <f t="shared" si="0"/>
        <v>255</v>
      </c>
      <c r="G14" s="28">
        <f t="shared" si="1"/>
        <v>19.05</v>
      </c>
      <c r="H14" s="28">
        <f t="shared" si="1"/>
        <v>19.2</v>
      </c>
      <c r="I14" s="28">
        <f t="shared" si="2"/>
        <v>38.25</v>
      </c>
      <c r="J14" s="28">
        <v>22</v>
      </c>
      <c r="K14" s="29">
        <f t="shared" si="3"/>
        <v>57.51633986928104</v>
      </c>
      <c r="L14" s="30">
        <v>1</v>
      </c>
      <c r="M14" s="29">
        <f t="shared" si="4"/>
        <v>2.6143790849673203</v>
      </c>
      <c r="N14" s="31">
        <v>0</v>
      </c>
      <c r="O14" s="29">
        <f t="shared" si="5"/>
        <v>0</v>
      </c>
      <c r="P14" s="32">
        <v>5</v>
      </c>
      <c r="Q14" s="29">
        <f t="shared" si="6"/>
        <v>13.071895424836603</v>
      </c>
      <c r="R14" s="28">
        <f t="shared" si="7"/>
        <v>28</v>
      </c>
      <c r="S14" s="29">
        <f t="shared" si="8"/>
        <v>73.202614379084963</v>
      </c>
      <c r="T14" s="2"/>
      <c r="U14" s="3"/>
      <c r="V14" s="3"/>
      <c r="W14" s="3"/>
      <c r="X14" s="3"/>
      <c r="Y14" s="3"/>
      <c r="Z14" s="3"/>
    </row>
    <row r="15" spans="1:26" ht="16.5" customHeight="1" x14ac:dyDescent="0.25">
      <c r="A15" s="33">
        <v>4</v>
      </c>
      <c r="B15" s="27" t="str">
        <f>'[1]11'!B12</f>
        <v>Wedi</v>
      </c>
      <c r="C15" s="27" t="str">
        <f>'[1]11'!C12</f>
        <v>Puskesmas Wedi</v>
      </c>
      <c r="D15" s="28">
        <f>'[1]21'!D15</f>
        <v>185</v>
      </c>
      <c r="E15" s="28">
        <f>'[1]21'!G15</f>
        <v>174</v>
      </c>
      <c r="F15" s="28">
        <f t="shared" si="0"/>
        <v>359</v>
      </c>
      <c r="G15" s="28">
        <f t="shared" si="1"/>
        <v>27.75</v>
      </c>
      <c r="H15" s="28">
        <f t="shared" si="1"/>
        <v>26.099999999999998</v>
      </c>
      <c r="I15" s="28">
        <f t="shared" si="2"/>
        <v>53.849999999999994</v>
      </c>
      <c r="J15" s="28">
        <v>28</v>
      </c>
      <c r="K15" s="29">
        <f t="shared" si="3"/>
        <v>51.996285979572896</v>
      </c>
      <c r="L15" s="30">
        <v>1</v>
      </c>
      <c r="M15" s="29">
        <f t="shared" si="4"/>
        <v>1.8570102135561748</v>
      </c>
      <c r="N15" s="31">
        <v>2</v>
      </c>
      <c r="O15" s="29">
        <f t="shared" si="5"/>
        <v>3.7140204271123496</v>
      </c>
      <c r="P15" s="32">
        <v>0</v>
      </c>
      <c r="Q15" s="29">
        <f t="shared" si="6"/>
        <v>0</v>
      </c>
      <c r="R15" s="28">
        <f t="shared" si="7"/>
        <v>31</v>
      </c>
      <c r="S15" s="29">
        <f t="shared" si="8"/>
        <v>57.567316620241414</v>
      </c>
      <c r="T15" s="2"/>
      <c r="U15" s="3"/>
      <c r="V15" s="3"/>
      <c r="W15" s="3"/>
      <c r="X15" s="3"/>
      <c r="Y15" s="3"/>
      <c r="Z15" s="3"/>
    </row>
    <row r="16" spans="1:26" ht="16.5" customHeight="1" x14ac:dyDescent="0.25">
      <c r="A16" s="33">
        <v>5</v>
      </c>
      <c r="B16" s="27" t="str">
        <f>'[1]11'!B13</f>
        <v>Bayat</v>
      </c>
      <c r="C16" s="27" t="str">
        <f>'[1]11'!C13</f>
        <v>Puskesmas Bayat</v>
      </c>
      <c r="D16" s="28">
        <f>'[1]21'!D16</f>
        <v>274</v>
      </c>
      <c r="E16" s="28">
        <f>'[1]21'!G16</f>
        <v>252</v>
      </c>
      <c r="F16" s="28">
        <f t="shared" si="0"/>
        <v>526</v>
      </c>
      <c r="G16" s="28">
        <f t="shared" si="1"/>
        <v>41.1</v>
      </c>
      <c r="H16" s="28">
        <f t="shared" si="1"/>
        <v>37.799999999999997</v>
      </c>
      <c r="I16" s="28">
        <f t="shared" si="2"/>
        <v>78.900000000000006</v>
      </c>
      <c r="J16" s="28">
        <v>46</v>
      </c>
      <c r="K16" s="29">
        <f t="shared" si="3"/>
        <v>58.301647655259814</v>
      </c>
      <c r="L16" s="30">
        <v>7</v>
      </c>
      <c r="M16" s="29">
        <f t="shared" si="4"/>
        <v>8.8719898605830156</v>
      </c>
      <c r="N16" s="31">
        <v>16</v>
      </c>
      <c r="O16" s="29">
        <f t="shared" si="5"/>
        <v>20.278833967046893</v>
      </c>
      <c r="P16" s="32">
        <v>2</v>
      </c>
      <c r="Q16" s="29">
        <f t="shared" si="6"/>
        <v>2.5348542458808616</v>
      </c>
      <c r="R16" s="28">
        <f t="shared" si="7"/>
        <v>71</v>
      </c>
      <c r="S16" s="29">
        <f t="shared" si="8"/>
        <v>89.987325728770585</v>
      </c>
      <c r="T16" s="2"/>
      <c r="U16" s="3"/>
      <c r="V16" s="3"/>
      <c r="W16" s="3"/>
      <c r="X16" s="3"/>
      <c r="Y16" s="3"/>
      <c r="Z16" s="3"/>
    </row>
    <row r="17" spans="1:26" ht="16.5" customHeight="1" x14ac:dyDescent="0.25">
      <c r="A17" s="33">
        <v>6</v>
      </c>
      <c r="B17" s="27" t="str">
        <f>'[1]11'!B14</f>
        <v>Cawas</v>
      </c>
      <c r="C17" s="27" t="str">
        <f>'[1]11'!C14</f>
        <v>Puskesmas Cawas I</v>
      </c>
      <c r="D17" s="28">
        <f>'[1]21'!D17</f>
        <v>111</v>
      </c>
      <c r="E17" s="28">
        <f>'[1]21'!G17</f>
        <v>120</v>
      </c>
      <c r="F17" s="28">
        <f t="shared" si="0"/>
        <v>231</v>
      </c>
      <c r="G17" s="28">
        <f t="shared" si="1"/>
        <v>16.649999999999999</v>
      </c>
      <c r="H17" s="28">
        <f t="shared" si="1"/>
        <v>18</v>
      </c>
      <c r="I17" s="28">
        <f t="shared" si="2"/>
        <v>34.65</v>
      </c>
      <c r="J17" s="28">
        <v>18</v>
      </c>
      <c r="K17" s="29">
        <f t="shared" si="3"/>
        <v>51.948051948051955</v>
      </c>
      <c r="L17" s="30">
        <v>4</v>
      </c>
      <c r="M17" s="29">
        <f t="shared" si="4"/>
        <v>11.544011544011545</v>
      </c>
      <c r="N17" s="31">
        <v>0</v>
      </c>
      <c r="O17" s="29">
        <f t="shared" si="5"/>
        <v>0</v>
      </c>
      <c r="P17" s="32">
        <v>6</v>
      </c>
      <c r="Q17" s="29">
        <f t="shared" si="6"/>
        <v>17.316017316017319</v>
      </c>
      <c r="R17" s="28">
        <f t="shared" si="7"/>
        <v>28</v>
      </c>
      <c r="S17" s="29">
        <f t="shared" si="8"/>
        <v>80.808080808080803</v>
      </c>
      <c r="T17" s="2"/>
      <c r="U17" s="3"/>
      <c r="V17" s="3"/>
      <c r="W17" s="3"/>
      <c r="X17" s="3"/>
      <c r="Y17" s="3"/>
      <c r="Z17" s="3"/>
    </row>
    <row r="18" spans="1:26" ht="16.5" customHeight="1" x14ac:dyDescent="0.25">
      <c r="A18" s="33">
        <v>7</v>
      </c>
      <c r="B18" s="27"/>
      <c r="C18" s="27" t="str">
        <f>'[1]11'!C15</f>
        <v>Puskesmas Cawas II</v>
      </c>
      <c r="D18" s="28">
        <f>'[1]21'!D18</f>
        <v>105</v>
      </c>
      <c r="E18" s="28">
        <f>'[1]21'!G18</f>
        <v>102</v>
      </c>
      <c r="F18" s="28">
        <f t="shared" si="0"/>
        <v>207</v>
      </c>
      <c r="G18" s="28">
        <f t="shared" si="1"/>
        <v>15.75</v>
      </c>
      <c r="H18" s="28">
        <f t="shared" si="1"/>
        <v>15.299999999999999</v>
      </c>
      <c r="I18" s="28">
        <f t="shared" si="2"/>
        <v>31.049999999999997</v>
      </c>
      <c r="J18" s="28">
        <v>14</v>
      </c>
      <c r="K18" s="29">
        <f t="shared" si="3"/>
        <v>45.088566827697271</v>
      </c>
      <c r="L18" s="30">
        <v>2</v>
      </c>
      <c r="M18" s="29">
        <f t="shared" si="4"/>
        <v>6.4412238325281814</v>
      </c>
      <c r="N18" s="31">
        <v>4</v>
      </c>
      <c r="O18" s="29">
        <f t="shared" si="5"/>
        <v>12.882447665056363</v>
      </c>
      <c r="P18" s="32">
        <v>1</v>
      </c>
      <c r="Q18" s="29">
        <f t="shared" si="6"/>
        <v>3.2206119162640907</v>
      </c>
      <c r="R18" s="28">
        <f t="shared" si="7"/>
        <v>21</v>
      </c>
      <c r="S18" s="29">
        <f t="shared" si="8"/>
        <v>67.63285024154591</v>
      </c>
      <c r="T18" s="2"/>
      <c r="U18" s="3"/>
      <c r="V18" s="3"/>
      <c r="W18" s="3"/>
      <c r="X18" s="3"/>
      <c r="Y18" s="3"/>
      <c r="Z18" s="3"/>
    </row>
    <row r="19" spans="1:26" ht="16.5" customHeight="1" x14ac:dyDescent="0.25">
      <c r="A19" s="33">
        <v>8</v>
      </c>
      <c r="B19" s="27" t="str">
        <f>'[1]11'!B16</f>
        <v>Trucuk</v>
      </c>
      <c r="C19" s="27" t="str">
        <f>'[1]11'!C16</f>
        <v>Puskesmas Trucuk I</v>
      </c>
      <c r="D19" s="28">
        <f>'[1]21'!D19</f>
        <v>142</v>
      </c>
      <c r="E19" s="28">
        <f>'[1]21'!G19</f>
        <v>166</v>
      </c>
      <c r="F19" s="28">
        <f t="shared" si="0"/>
        <v>308</v>
      </c>
      <c r="G19" s="28">
        <f t="shared" si="1"/>
        <v>21.3</v>
      </c>
      <c r="H19" s="28">
        <f t="shared" si="1"/>
        <v>24.9</v>
      </c>
      <c r="I19" s="28">
        <f t="shared" si="2"/>
        <v>46.2</v>
      </c>
      <c r="J19" s="28">
        <v>22</v>
      </c>
      <c r="K19" s="29">
        <f t="shared" si="3"/>
        <v>47.619047619047613</v>
      </c>
      <c r="L19" s="30">
        <v>4</v>
      </c>
      <c r="M19" s="29">
        <f t="shared" si="4"/>
        <v>8.6580086580086579</v>
      </c>
      <c r="N19" s="31">
        <v>0</v>
      </c>
      <c r="O19" s="29">
        <f t="shared" si="5"/>
        <v>0</v>
      </c>
      <c r="P19" s="32">
        <v>4</v>
      </c>
      <c r="Q19" s="29">
        <f t="shared" si="6"/>
        <v>8.6580086580086579</v>
      </c>
      <c r="R19" s="28">
        <f t="shared" si="7"/>
        <v>30</v>
      </c>
      <c r="S19" s="29">
        <f t="shared" si="8"/>
        <v>64.935064935064929</v>
      </c>
      <c r="T19" s="2"/>
      <c r="U19" s="3"/>
      <c r="V19" s="3"/>
      <c r="W19" s="3"/>
      <c r="X19" s="3"/>
      <c r="Y19" s="3"/>
      <c r="Z19" s="3"/>
    </row>
    <row r="20" spans="1:26" ht="16.5" customHeight="1" x14ac:dyDescent="0.25">
      <c r="A20" s="33">
        <v>9</v>
      </c>
      <c r="B20" s="27"/>
      <c r="C20" s="27" t="str">
        <f>'[1]11'!C17</f>
        <v>Puskesmas Trucuk II</v>
      </c>
      <c r="D20" s="28">
        <f>'[1]21'!D20</f>
        <v>192</v>
      </c>
      <c r="E20" s="28">
        <f>'[1]21'!G20</f>
        <v>173</v>
      </c>
      <c r="F20" s="28">
        <f t="shared" si="0"/>
        <v>365</v>
      </c>
      <c r="G20" s="28">
        <f t="shared" si="1"/>
        <v>28.799999999999997</v>
      </c>
      <c r="H20" s="28">
        <f t="shared" si="1"/>
        <v>25.95</v>
      </c>
      <c r="I20" s="28">
        <f t="shared" si="2"/>
        <v>54.75</v>
      </c>
      <c r="J20" s="28">
        <v>25</v>
      </c>
      <c r="K20" s="29">
        <f t="shared" si="3"/>
        <v>45.662100456621005</v>
      </c>
      <c r="L20" s="30">
        <v>0</v>
      </c>
      <c r="M20" s="29">
        <f t="shared" si="4"/>
        <v>0</v>
      </c>
      <c r="N20" s="31">
        <v>1</v>
      </c>
      <c r="O20" s="29">
        <f t="shared" si="5"/>
        <v>1.8264840182648401</v>
      </c>
      <c r="P20" s="32">
        <v>6</v>
      </c>
      <c r="Q20" s="29">
        <f t="shared" si="6"/>
        <v>10.95890410958904</v>
      </c>
      <c r="R20" s="28">
        <f t="shared" si="7"/>
        <v>32</v>
      </c>
      <c r="S20" s="29">
        <f t="shared" si="8"/>
        <v>58.447488584474883</v>
      </c>
      <c r="T20" s="2"/>
      <c r="U20" s="3"/>
      <c r="V20" s="3"/>
      <c r="W20" s="3"/>
      <c r="X20" s="3"/>
      <c r="Y20" s="3"/>
      <c r="Z20" s="3"/>
    </row>
    <row r="21" spans="1:26" ht="16.5" customHeight="1" x14ac:dyDescent="0.25">
      <c r="A21" s="33">
        <v>10</v>
      </c>
      <c r="B21" s="27" t="str">
        <f>'[1]11'!B18</f>
        <v>Kalikotes</v>
      </c>
      <c r="C21" s="27" t="str">
        <f>'[1]11'!C18</f>
        <v>Puskesmas Kalikotes</v>
      </c>
      <c r="D21" s="28">
        <f>'[1]21'!D21</f>
        <v>154</v>
      </c>
      <c r="E21" s="28">
        <f>'[1]21'!G21</f>
        <v>132</v>
      </c>
      <c r="F21" s="28">
        <f t="shared" si="0"/>
        <v>286</v>
      </c>
      <c r="G21" s="28">
        <f t="shared" si="1"/>
        <v>23.099999999999998</v>
      </c>
      <c r="H21" s="28">
        <f t="shared" si="1"/>
        <v>19.8</v>
      </c>
      <c r="I21" s="28">
        <f t="shared" si="2"/>
        <v>42.9</v>
      </c>
      <c r="J21" s="28">
        <v>23</v>
      </c>
      <c r="K21" s="29">
        <f t="shared" si="3"/>
        <v>53.613053613053616</v>
      </c>
      <c r="L21" s="30">
        <v>5</v>
      </c>
      <c r="M21" s="29">
        <f t="shared" si="4"/>
        <v>11.655011655011656</v>
      </c>
      <c r="N21" s="31">
        <v>2</v>
      </c>
      <c r="O21" s="29">
        <f t="shared" si="5"/>
        <v>4.6620046620046622</v>
      </c>
      <c r="P21" s="32">
        <v>3</v>
      </c>
      <c r="Q21" s="29">
        <f t="shared" si="6"/>
        <v>6.9930069930069934</v>
      </c>
      <c r="R21" s="28">
        <f t="shared" si="7"/>
        <v>33</v>
      </c>
      <c r="S21" s="29">
        <f t="shared" si="8"/>
        <v>76.923076923076934</v>
      </c>
      <c r="T21" s="2"/>
      <c r="U21" s="3"/>
      <c r="V21" s="3"/>
      <c r="W21" s="3"/>
      <c r="X21" s="3"/>
      <c r="Y21" s="3"/>
      <c r="Z21" s="3"/>
    </row>
    <row r="22" spans="1:26" ht="16.5" customHeight="1" x14ac:dyDescent="0.25">
      <c r="A22" s="33">
        <v>11</v>
      </c>
      <c r="B22" s="27" t="str">
        <f>'[1]11'!B19</f>
        <v>Kebonarum</v>
      </c>
      <c r="C22" s="27" t="str">
        <f>'[1]11'!C19</f>
        <v>Puskesmas Kebonarum</v>
      </c>
      <c r="D22" s="28">
        <f>'[1]21'!D22</f>
        <v>69</v>
      </c>
      <c r="E22" s="28">
        <f>'[1]21'!G22</f>
        <v>63</v>
      </c>
      <c r="F22" s="28">
        <f t="shared" si="0"/>
        <v>132</v>
      </c>
      <c r="G22" s="28">
        <f t="shared" si="1"/>
        <v>10.35</v>
      </c>
      <c r="H22" s="28">
        <f t="shared" si="1"/>
        <v>9.4499999999999993</v>
      </c>
      <c r="I22" s="28">
        <f t="shared" si="2"/>
        <v>19.799999999999997</v>
      </c>
      <c r="J22" s="28">
        <v>8</v>
      </c>
      <c r="K22" s="29">
        <f t="shared" si="3"/>
        <v>40.404040404040408</v>
      </c>
      <c r="L22" s="30">
        <v>3</v>
      </c>
      <c r="M22" s="29">
        <f t="shared" si="4"/>
        <v>15.151515151515154</v>
      </c>
      <c r="N22" s="31">
        <v>0</v>
      </c>
      <c r="O22" s="29">
        <f t="shared" si="5"/>
        <v>0</v>
      </c>
      <c r="P22" s="32">
        <v>2</v>
      </c>
      <c r="Q22" s="29">
        <f t="shared" si="6"/>
        <v>10.101010101010102</v>
      </c>
      <c r="R22" s="28">
        <f t="shared" si="7"/>
        <v>13</v>
      </c>
      <c r="S22" s="29">
        <f t="shared" si="8"/>
        <v>65.656565656565675</v>
      </c>
      <c r="T22" s="2"/>
      <c r="U22" s="3"/>
      <c r="V22" s="3"/>
      <c r="W22" s="3"/>
      <c r="X22" s="3"/>
      <c r="Y22" s="3"/>
      <c r="Z22" s="3"/>
    </row>
    <row r="23" spans="1:26" ht="16.5" customHeight="1" x14ac:dyDescent="0.25">
      <c r="A23" s="33">
        <v>12</v>
      </c>
      <c r="B23" s="27" t="str">
        <f>'[1]11'!B20</f>
        <v>Jogonalan</v>
      </c>
      <c r="C23" s="27" t="str">
        <f>'[1]11'!C20</f>
        <v>Puskesmas Jogonalan I</v>
      </c>
      <c r="D23" s="28">
        <f>'[1]21'!D23</f>
        <v>109</v>
      </c>
      <c r="E23" s="28">
        <f>'[1]21'!G23</f>
        <v>115</v>
      </c>
      <c r="F23" s="28">
        <f t="shared" si="0"/>
        <v>224</v>
      </c>
      <c r="G23" s="28">
        <f t="shared" si="1"/>
        <v>16.349999999999998</v>
      </c>
      <c r="H23" s="28">
        <f t="shared" si="1"/>
        <v>17.25</v>
      </c>
      <c r="I23" s="28">
        <f t="shared" si="2"/>
        <v>33.599999999999994</v>
      </c>
      <c r="J23" s="28">
        <v>18</v>
      </c>
      <c r="K23" s="29">
        <f t="shared" si="3"/>
        <v>53.571428571428584</v>
      </c>
      <c r="L23" s="30">
        <v>0</v>
      </c>
      <c r="M23" s="29">
        <f t="shared" si="4"/>
        <v>0</v>
      </c>
      <c r="N23" s="31">
        <v>0</v>
      </c>
      <c r="O23" s="29">
        <f t="shared" si="5"/>
        <v>0</v>
      </c>
      <c r="P23" s="32">
        <v>3</v>
      </c>
      <c r="Q23" s="29">
        <f t="shared" si="6"/>
        <v>8.9285714285714306</v>
      </c>
      <c r="R23" s="28">
        <f t="shared" si="7"/>
        <v>21</v>
      </c>
      <c r="S23" s="29">
        <f t="shared" si="8"/>
        <v>62.500000000000014</v>
      </c>
      <c r="T23" s="2"/>
      <c r="U23" s="3"/>
      <c r="V23" s="3"/>
      <c r="W23" s="3"/>
      <c r="X23" s="3"/>
      <c r="Y23" s="3"/>
      <c r="Z23" s="3"/>
    </row>
    <row r="24" spans="1:26" ht="16.5" customHeight="1" x14ac:dyDescent="0.25">
      <c r="A24" s="33">
        <v>13</v>
      </c>
      <c r="B24" s="27"/>
      <c r="C24" s="27" t="str">
        <f>'[1]11'!C21</f>
        <v>Puskesmas Jogonalan II</v>
      </c>
      <c r="D24" s="28">
        <f>'[1]21'!D24</f>
        <v>130</v>
      </c>
      <c r="E24" s="28">
        <f>'[1]21'!G24</f>
        <v>134</v>
      </c>
      <c r="F24" s="28">
        <f t="shared" si="0"/>
        <v>264</v>
      </c>
      <c r="G24" s="28">
        <f t="shared" si="1"/>
        <v>19.5</v>
      </c>
      <c r="H24" s="28">
        <f t="shared" si="1"/>
        <v>20.099999999999998</v>
      </c>
      <c r="I24" s="28">
        <f t="shared" si="2"/>
        <v>39.599999999999994</v>
      </c>
      <c r="J24" s="28">
        <v>19</v>
      </c>
      <c r="K24" s="29">
        <f t="shared" si="3"/>
        <v>47.979797979797986</v>
      </c>
      <c r="L24" s="30">
        <v>12</v>
      </c>
      <c r="M24" s="29">
        <f t="shared" si="4"/>
        <v>30.303030303030308</v>
      </c>
      <c r="N24" s="31">
        <v>2</v>
      </c>
      <c r="O24" s="29">
        <f t="shared" si="5"/>
        <v>5.0505050505050511</v>
      </c>
      <c r="P24" s="32">
        <v>9</v>
      </c>
      <c r="Q24" s="29">
        <f t="shared" si="6"/>
        <v>22.72727272727273</v>
      </c>
      <c r="R24" s="28">
        <f t="shared" si="7"/>
        <v>42</v>
      </c>
      <c r="S24" s="29">
        <f t="shared" si="8"/>
        <v>106.06060606060608</v>
      </c>
      <c r="T24" s="2"/>
      <c r="U24" s="3"/>
      <c r="V24" s="3"/>
      <c r="W24" s="3"/>
      <c r="X24" s="3"/>
      <c r="Y24" s="3"/>
      <c r="Z24" s="3"/>
    </row>
    <row r="25" spans="1:26" ht="16.5" customHeight="1" x14ac:dyDescent="0.25">
      <c r="A25" s="33">
        <v>14</v>
      </c>
      <c r="B25" s="27" t="str">
        <f>'[1]11'!B22</f>
        <v>Manisrenggo</v>
      </c>
      <c r="C25" s="27" t="str">
        <f>'[1]11'!C22</f>
        <v>Puskesmas Manisrenggo</v>
      </c>
      <c r="D25" s="28">
        <f>'[1]21'!D25</f>
        <v>180</v>
      </c>
      <c r="E25" s="28">
        <f>'[1]21'!G25</f>
        <v>151</v>
      </c>
      <c r="F25" s="28">
        <f t="shared" si="0"/>
        <v>331</v>
      </c>
      <c r="G25" s="28">
        <f t="shared" si="1"/>
        <v>27</v>
      </c>
      <c r="H25" s="28">
        <f t="shared" si="1"/>
        <v>22.65</v>
      </c>
      <c r="I25" s="28">
        <f t="shared" si="2"/>
        <v>49.65</v>
      </c>
      <c r="J25" s="28">
        <v>24</v>
      </c>
      <c r="K25" s="29">
        <f t="shared" si="3"/>
        <v>48.338368580060425</v>
      </c>
      <c r="L25" s="30">
        <v>3</v>
      </c>
      <c r="M25" s="29">
        <f t="shared" si="4"/>
        <v>6.0422960725075532</v>
      </c>
      <c r="N25" s="31">
        <v>1</v>
      </c>
      <c r="O25" s="29">
        <f t="shared" si="5"/>
        <v>2.0140986908358509</v>
      </c>
      <c r="P25" s="32">
        <v>8</v>
      </c>
      <c r="Q25" s="29">
        <f t="shared" si="6"/>
        <v>16.112789526686807</v>
      </c>
      <c r="R25" s="28">
        <f t="shared" si="7"/>
        <v>36</v>
      </c>
      <c r="S25" s="29">
        <f t="shared" si="8"/>
        <v>72.507552870090635</v>
      </c>
      <c r="T25" s="2"/>
      <c r="U25" s="3"/>
      <c r="V25" s="3"/>
      <c r="W25" s="3"/>
      <c r="X25" s="3"/>
      <c r="Y25" s="3"/>
      <c r="Z25" s="3"/>
    </row>
    <row r="26" spans="1:26" ht="16.5" customHeight="1" x14ac:dyDescent="0.25">
      <c r="A26" s="33">
        <v>15</v>
      </c>
      <c r="B26" s="27" t="str">
        <f>'[1]11'!B23</f>
        <v>Karangnongko</v>
      </c>
      <c r="C26" s="27" t="str">
        <f>'[1]11'!C23</f>
        <v>Puskesmas Karangnongko</v>
      </c>
      <c r="D26" s="28">
        <f>'[1]21'!D26</f>
        <v>161</v>
      </c>
      <c r="E26" s="28">
        <f>'[1]21'!G26</f>
        <v>179</v>
      </c>
      <c r="F26" s="28">
        <f t="shared" si="0"/>
        <v>340</v>
      </c>
      <c r="G26" s="28">
        <f t="shared" si="1"/>
        <v>24.15</v>
      </c>
      <c r="H26" s="28">
        <f t="shared" si="1"/>
        <v>26.849999999999998</v>
      </c>
      <c r="I26" s="28">
        <f t="shared" si="2"/>
        <v>51</v>
      </c>
      <c r="J26" s="28">
        <v>19</v>
      </c>
      <c r="K26" s="29">
        <f t="shared" si="3"/>
        <v>37.254901960784316</v>
      </c>
      <c r="L26" s="30">
        <v>4</v>
      </c>
      <c r="M26" s="29">
        <f t="shared" si="4"/>
        <v>7.8431372549019605</v>
      </c>
      <c r="N26" s="31">
        <v>1</v>
      </c>
      <c r="O26" s="29">
        <f t="shared" si="5"/>
        <v>1.9607843137254901</v>
      </c>
      <c r="P26" s="32">
        <v>4</v>
      </c>
      <c r="Q26" s="29">
        <f t="shared" si="6"/>
        <v>7.8431372549019605</v>
      </c>
      <c r="R26" s="28">
        <f t="shared" si="7"/>
        <v>28</v>
      </c>
      <c r="S26" s="29">
        <f t="shared" si="8"/>
        <v>54.901960784313729</v>
      </c>
      <c r="T26" s="2"/>
      <c r="U26" s="3"/>
      <c r="V26" s="3"/>
      <c r="W26" s="3"/>
      <c r="X26" s="3"/>
      <c r="Y26" s="3"/>
      <c r="Z26" s="3"/>
    </row>
    <row r="27" spans="1:26" ht="16.5" customHeight="1" x14ac:dyDescent="0.25">
      <c r="A27" s="33">
        <v>16</v>
      </c>
      <c r="B27" s="27" t="str">
        <f>'[1]11'!B24</f>
        <v>Ngawen</v>
      </c>
      <c r="C27" s="27" t="str">
        <f>'[1]11'!C24</f>
        <v>Puskesmas Ngawen</v>
      </c>
      <c r="D27" s="28">
        <f>'[1]21'!D27</f>
        <v>180</v>
      </c>
      <c r="E27" s="28">
        <f>'[1]21'!G27</f>
        <v>192</v>
      </c>
      <c r="F27" s="28">
        <f t="shared" si="0"/>
        <v>372</v>
      </c>
      <c r="G27" s="28">
        <f t="shared" si="1"/>
        <v>27</v>
      </c>
      <c r="H27" s="28">
        <f t="shared" si="1"/>
        <v>28.799999999999997</v>
      </c>
      <c r="I27" s="28">
        <f t="shared" si="2"/>
        <v>55.8</v>
      </c>
      <c r="J27" s="28">
        <v>21</v>
      </c>
      <c r="K27" s="29">
        <f t="shared" si="3"/>
        <v>37.634408602150536</v>
      </c>
      <c r="L27" s="30">
        <v>4</v>
      </c>
      <c r="M27" s="29">
        <f t="shared" si="4"/>
        <v>7.1684587813620082</v>
      </c>
      <c r="N27" s="31">
        <v>2</v>
      </c>
      <c r="O27" s="29">
        <f t="shared" si="5"/>
        <v>3.5842293906810041</v>
      </c>
      <c r="P27" s="32">
        <v>11</v>
      </c>
      <c r="Q27" s="29">
        <f t="shared" si="6"/>
        <v>19.713261648745519</v>
      </c>
      <c r="R27" s="28">
        <f t="shared" si="7"/>
        <v>38</v>
      </c>
      <c r="S27" s="29">
        <f t="shared" si="8"/>
        <v>68.100358422939067</v>
      </c>
      <c r="T27" s="2"/>
      <c r="U27" s="3"/>
      <c r="V27" s="3"/>
      <c r="W27" s="3"/>
      <c r="X27" s="3"/>
      <c r="Y27" s="3"/>
      <c r="Z27" s="3"/>
    </row>
    <row r="28" spans="1:26" ht="16.5" customHeight="1" x14ac:dyDescent="0.25">
      <c r="A28" s="33">
        <v>17</v>
      </c>
      <c r="B28" s="27" t="str">
        <f>'[1]11'!B25</f>
        <v>Ceper</v>
      </c>
      <c r="C28" s="27" t="str">
        <f>'[1]11'!C25</f>
        <v>Puskesmas Ceper</v>
      </c>
      <c r="D28" s="28">
        <f>'[1]21'!D28</f>
        <v>144</v>
      </c>
      <c r="E28" s="28">
        <f>'[1]21'!G28</f>
        <v>115</v>
      </c>
      <c r="F28" s="28">
        <f t="shared" si="0"/>
        <v>259</v>
      </c>
      <c r="G28" s="28">
        <f t="shared" ref="G28:H44" si="9">15%*D28</f>
        <v>21.599999999999998</v>
      </c>
      <c r="H28" s="28">
        <f t="shared" si="9"/>
        <v>17.25</v>
      </c>
      <c r="I28" s="28">
        <f t="shared" si="2"/>
        <v>38.849999999999994</v>
      </c>
      <c r="J28" s="28">
        <v>14</v>
      </c>
      <c r="K28" s="29">
        <f t="shared" si="3"/>
        <v>36.036036036036037</v>
      </c>
      <c r="L28" s="30">
        <v>2</v>
      </c>
      <c r="M28" s="29">
        <f t="shared" si="4"/>
        <v>5.148005148005149</v>
      </c>
      <c r="N28" s="31">
        <v>0</v>
      </c>
      <c r="O28" s="29">
        <f t="shared" si="5"/>
        <v>0</v>
      </c>
      <c r="P28" s="32">
        <v>0</v>
      </c>
      <c r="Q28" s="29">
        <f t="shared" si="6"/>
        <v>0</v>
      </c>
      <c r="R28" s="28">
        <f t="shared" si="7"/>
        <v>16</v>
      </c>
      <c r="S28" s="29">
        <f t="shared" si="8"/>
        <v>41.184041184041192</v>
      </c>
      <c r="T28" s="2"/>
      <c r="U28" s="3"/>
      <c r="V28" s="3"/>
      <c r="W28" s="3"/>
      <c r="X28" s="3"/>
      <c r="Y28" s="3"/>
      <c r="Z28" s="3"/>
    </row>
    <row r="29" spans="1:26" ht="16.5" customHeight="1" x14ac:dyDescent="0.25">
      <c r="A29" s="33">
        <v>18</v>
      </c>
      <c r="B29" s="27"/>
      <c r="C29" s="27" t="str">
        <f>'[1]11'!C26</f>
        <v>Puskesmas Jambukulon</v>
      </c>
      <c r="D29" s="28">
        <f>'[1]21'!D29</f>
        <v>125</v>
      </c>
      <c r="E29" s="28">
        <f>'[1]21'!G29</f>
        <v>114</v>
      </c>
      <c r="F29" s="28">
        <f t="shared" si="0"/>
        <v>239</v>
      </c>
      <c r="G29" s="28">
        <f t="shared" si="9"/>
        <v>18.75</v>
      </c>
      <c r="H29" s="28">
        <f t="shared" si="9"/>
        <v>17.099999999999998</v>
      </c>
      <c r="I29" s="28">
        <f t="shared" si="2"/>
        <v>35.849999999999994</v>
      </c>
      <c r="J29" s="28">
        <v>19</v>
      </c>
      <c r="K29" s="29">
        <f t="shared" si="3"/>
        <v>52.998605299860536</v>
      </c>
      <c r="L29" s="30">
        <v>1</v>
      </c>
      <c r="M29" s="29">
        <f t="shared" si="4"/>
        <v>2.7894002789400281</v>
      </c>
      <c r="N29" s="31">
        <v>0</v>
      </c>
      <c r="O29" s="29">
        <f t="shared" si="5"/>
        <v>0</v>
      </c>
      <c r="P29" s="32">
        <v>3</v>
      </c>
      <c r="Q29" s="29">
        <f t="shared" si="6"/>
        <v>8.3682008368200851</v>
      </c>
      <c r="R29" s="28">
        <f t="shared" si="7"/>
        <v>23</v>
      </c>
      <c r="S29" s="29">
        <f t="shared" si="8"/>
        <v>64.156206415620659</v>
      </c>
      <c r="T29" s="2"/>
      <c r="U29" s="3"/>
      <c r="V29" s="3"/>
      <c r="W29" s="3"/>
      <c r="X29" s="3"/>
      <c r="Y29" s="3"/>
      <c r="Z29" s="3"/>
    </row>
    <row r="30" spans="1:26" ht="16.5" customHeight="1" x14ac:dyDescent="0.25">
      <c r="A30" s="33">
        <v>19</v>
      </c>
      <c r="B30" s="27" t="str">
        <f>'[1]11'!B27</f>
        <v>Pedan</v>
      </c>
      <c r="C30" s="27" t="str">
        <f>'[1]11'!C27</f>
        <v>Puskesmas Pedan</v>
      </c>
      <c r="D30" s="28">
        <f>'[1]21'!D30</f>
        <v>192</v>
      </c>
      <c r="E30" s="28">
        <f>'[1]21'!G30</f>
        <v>204</v>
      </c>
      <c r="F30" s="28">
        <f t="shared" si="0"/>
        <v>396</v>
      </c>
      <c r="G30" s="28">
        <f t="shared" si="9"/>
        <v>28.799999999999997</v>
      </c>
      <c r="H30" s="28">
        <f t="shared" si="9"/>
        <v>30.599999999999998</v>
      </c>
      <c r="I30" s="28">
        <f t="shared" si="2"/>
        <v>59.399999999999991</v>
      </c>
      <c r="J30" s="28">
        <v>30</v>
      </c>
      <c r="K30" s="29">
        <f t="shared" si="3"/>
        <v>50.505050505050505</v>
      </c>
      <c r="L30" s="30">
        <v>6</v>
      </c>
      <c r="M30" s="29">
        <f t="shared" si="4"/>
        <v>10.101010101010102</v>
      </c>
      <c r="N30" s="31">
        <v>1</v>
      </c>
      <c r="O30" s="29">
        <f t="shared" si="5"/>
        <v>1.6835016835016838</v>
      </c>
      <c r="P30" s="32">
        <v>2</v>
      </c>
      <c r="Q30" s="29">
        <f t="shared" si="6"/>
        <v>3.3670033670033677</v>
      </c>
      <c r="R30" s="28">
        <f t="shared" si="7"/>
        <v>39</v>
      </c>
      <c r="S30" s="29">
        <f t="shared" si="8"/>
        <v>65.656565656565675</v>
      </c>
      <c r="T30" s="2"/>
      <c r="U30" s="3"/>
      <c r="V30" s="3"/>
      <c r="W30" s="3"/>
      <c r="X30" s="3"/>
      <c r="Y30" s="3"/>
      <c r="Z30" s="3"/>
    </row>
    <row r="31" spans="1:26" ht="16.5" customHeight="1" x14ac:dyDescent="0.25">
      <c r="A31" s="33">
        <v>20</v>
      </c>
      <c r="B31" s="27" t="str">
        <f>'[1]11'!B28</f>
        <v>Karangdowo</v>
      </c>
      <c r="C31" s="27" t="str">
        <f>'[1]11'!C28</f>
        <v>Puskesmas Karangdowo</v>
      </c>
      <c r="D31" s="28">
        <f>'[1]21'!D31</f>
        <v>156</v>
      </c>
      <c r="E31" s="28">
        <f>'[1]21'!G31</f>
        <v>153</v>
      </c>
      <c r="F31" s="28">
        <f t="shared" si="0"/>
        <v>309</v>
      </c>
      <c r="G31" s="28">
        <f t="shared" si="9"/>
        <v>23.4</v>
      </c>
      <c r="H31" s="28">
        <f t="shared" si="9"/>
        <v>22.95</v>
      </c>
      <c r="I31" s="28">
        <f t="shared" si="2"/>
        <v>46.349999999999994</v>
      </c>
      <c r="J31" s="28">
        <v>36</v>
      </c>
      <c r="K31" s="29">
        <f t="shared" si="3"/>
        <v>77.669902912621367</v>
      </c>
      <c r="L31" s="30">
        <v>2</v>
      </c>
      <c r="M31" s="29">
        <f t="shared" si="4"/>
        <v>4.3149946062567421</v>
      </c>
      <c r="N31" s="31">
        <v>0</v>
      </c>
      <c r="O31" s="29">
        <f t="shared" si="5"/>
        <v>0</v>
      </c>
      <c r="P31" s="32">
        <v>5</v>
      </c>
      <c r="Q31" s="29">
        <f t="shared" si="6"/>
        <v>10.787486515641858</v>
      </c>
      <c r="R31" s="28">
        <f t="shared" si="7"/>
        <v>43</v>
      </c>
      <c r="S31" s="29">
        <f t="shared" si="8"/>
        <v>92.772384034519973</v>
      </c>
      <c r="T31" s="2"/>
      <c r="U31" s="3"/>
      <c r="V31" s="3"/>
      <c r="W31" s="3"/>
      <c r="X31" s="3"/>
      <c r="Y31" s="3"/>
      <c r="Z31" s="3"/>
    </row>
    <row r="32" spans="1:26" ht="16.5" customHeight="1" x14ac:dyDescent="0.25">
      <c r="A32" s="33">
        <v>21</v>
      </c>
      <c r="B32" s="27" t="str">
        <f>'[1]11'!B29</f>
        <v>Juwiring</v>
      </c>
      <c r="C32" s="27" t="str">
        <f>'[1]11'!C29</f>
        <v>Puskesmas Juwiring</v>
      </c>
      <c r="D32" s="28">
        <f>'[1]21'!D32</f>
        <v>268</v>
      </c>
      <c r="E32" s="28">
        <f>'[1]21'!G32</f>
        <v>230</v>
      </c>
      <c r="F32" s="28">
        <f t="shared" si="0"/>
        <v>498</v>
      </c>
      <c r="G32" s="28">
        <f t="shared" si="9"/>
        <v>40.199999999999996</v>
      </c>
      <c r="H32" s="28">
        <f t="shared" si="9"/>
        <v>34.5</v>
      </c>
      <c r="I32" s="28">
        <f t="shared" si="2"/>
        <v>74.699999999999989</v>
      </c>
      <c r="J32" s="28">
        <v>38</v>
      </c>
      <c r="K32" s="29">
        <f t="shared" si="3"/>
        <v>50.870147255689432</v>
      </c>
      <c r="L32" s="30">
        <v>1</v>
      </c>
      <c r="M32" s="29">
        <f t="shared" si="4"/>
        <v>1.3386880856760377</v>
      </c>
      <c r="N32" s="31">
        <v>0</v>
      </c>
      <c r="O32" s="29">
        <f t="shared" si="5"/>
        <v>0</v>
      </c>
      <c r="P32" s="32">
        <v>10</v>
      </c>
      <c r="Q32" s="29">
        <f t="shared" si="6"/>
        <v>13.386880856760378</v>
      </c>
      <c r="R32" s="28">
        <f t="shared" si="7"/>
        <v>49</v>
      </c>
      <c r="S32" s="29">
        <f t="shared" si="8"/>
        <v>65.595716198125842</v>
      </c>
      <c r="T32" s="2"/>
      <c r="U32" s="3"/>
      <c r="V32" s="3"/>
      <c r="W32" s="3"/>
      <c r="X32" s="3"/>
      <c r="Y32" s="3"/>
      <c r="Z32" s="3"/>
    </row>
    <row r="33" spans="1:26" ht="16.5" customHeight="1" x14ac:dyDescent="0.25">
      <c r="A33" s="33">
        <v>22</v>
      </c>
      <c r="B33" s="27" t="str">
        <f>'[1]11'!B30</f>
        <v>Wonosari</v>
      </c>
      <c r="C33" s="27" t="str">
        <f>'[1]11'!C30</f>
        <v>Puskesmas Wonosari I</v>
      </c>
      <c r="D33" s="28">
        <f>'[1]21'!D33</f>
        <v>123</v>
      </c>
      <c r="E33" s="28">
        <f>'[1]21'!G33</f>
        <v>109</v>
      </c>
      <c r="F33" s="28">
        <f t="shared" si="0"/>
        <v>232</v>
      </c>
      <c r="G33" s="28">
        <f t="shared" si="9"/>
        <v>18.45</v>
      </c>
      <c r="H33" s="28">
        <f t="shared" si="9"/>
        <v>16.349999999999998</v>
      </c>
      <c r="I33" s="28">
        <f t="shared" si="2"/>
        <v>34.799999999999997</v>
      </c>
      <c r="J33" s="28">
        <v>20</v>
      </c>
      <c r="K33" s="29">
        <f t="shared" si="3"/>
        <v>57.471264367816097</v>
      </c>
      <c r="L33" s="30">
        <v>0</v>
      </c>
      <c r="M33" s="29">
        <f t="shared" si="4"/>
        <v>0</v>
      </c>
      <c r="N33" s="31">
        <v>0</v>
      </c>
      <c r="O33" s="29">
        <f t="shared" si="5"/>
        <v>0</v>
      </c>
      <c r="P33" s="32">
        <v>0</v>
      </c>
      <c r="Q33" s="29">
        <f t="shared" si="6"/>
        <v>0</v>
      </c>
      <c r="R33" s="28">
        <f t="shared" si="7"/>
        <v>20</v>
      </c>
      <c r="S33" s="29">
        <f t="shared" si="8"/>
        <v>57.471264367816097</v>
      </c>
      <c r="T33" s="2"/>
      <c r="U33" s="3"/>
      <c r="V33" s="3"/>
      <c r="W33" s="3"/>
      <c r="X33" s="3"/>
      <c r="Y33" s="3"/>
      <c r="Z33" s="3"/>
    </row>
    <row r="34" spans="1:26" ht="16.5" customHeight="1" x14ac:dyDescent="0.25">
      <c r="A34" s="33">
        <v>23</v>
      </c>
      <c r="B34" s="27"/>
      <c r="C34" s="27" t="str">
        <f>'[1]11'!C31</f>
        <v>Puskesmas Wonosari II</v>
      </c>
      <c r="D34" s="28">
        <f>'[1]21'!D34</f>
        <v>163</v>
      </c>
      <c r="E34" s="28">
        <f>'[1]21'!G34</f>
        <v>143</v>
      </c>
      <c r="F34" s="28">
        <f t="shared" si="0"/>
        <v>306</v>
      </c>
      <c r="G34" s="28">
        <f t="shared" si="9"/>
        <v>24.45</v>
      </c>
      <c r="H34" s="28">
        <f t="shared" si="9"/>
        <v>21.45</v>
      </c>
      <c r="I34" s="28">
        <f t="shared" si="2"/>
        <v>45.9</v>
      </c>
      <c r="J34" s="28">
        <v>11</v>
      </c>
      <c r="K34" s="29">
        <f t="shared" si="3"/>
        <v>23.965141612200437</v>
      </c>
      <c r="L34" s="30">
        <v>0</v>
      </c>
      <c r="M34" s="29">
        <f t="shared" si="4"/>
        <v>0</v>
      </c>
      <c r="N34" s="31">
        <v>1</v>
      </c>
      <c r="O34" s="29">
        <f t="shared" si="5"/>
        <v>2.1786492374727668</v>
      </c>
      <c r="P34" s="32">
        <v>1</v>
      </c>
      <c r="Q34" s="29">
        <f t="shared" si="6"/>
        <v>2.1786492374727668</v>
      </c>
      <c r="R34" s="28">
        <f t="shared" si="7"/>
        <v>13</v>
      </c>
      <c r="S34" s="29">
        <f t="shared" si="8"/>
        <v>28.322440087145971</v>
      </c>
      <c r="T34" s="2"/>
      <c r="U34" s="3"/>
      <c r="V34" s="3"/>
      <c r="W34" s="3"/>
      <c r="X34" s="3"/>
      <c r="Y34" s="3"/>
      <c r="Z34" s="3"/>
    </row>
    <row r="35" spans="1:26" ht="16.5" customHeight="1" x14ac:dyDescent="0.25">
      <c r="A35" s="33">
        <v>24</v>
      </c>
      <c r="B35" s="27" t="str">
        <f>'[1]11'!B32</f>
        <v>Delanggu</v>
      </c>
      <c r="C35" s="27" t="str">
        <f>'[1]11'!C32</f>
        <v>Puskesmas Delanggu</v>
      </c>
      <c r="D35" s="28">
        <f>'[1]21'!D35</f>
        <v>164</v>
      </c>
      <c r="E35" s="28">
        <f>'[1]21'!G35</f>
        <v>161</v>
      </c>
      <c r="F35" s="28">
        <f t="shared" si="0"/>
        <v>325</v>
      </c>
      <c r="G35" s="28">
        <f t="shared" si="9"/>
        <v>24.599999999999998</v>
      </c>
      <c r="H35" s="28">
        <f t="shared" si="9"/>
        <v>24.15</v>
      </c>
      <c r="I35" s="28">
        <f t="shared" si="2"/>
        <v>48.75</v>
      </c>
      <c r="J35" s="28">
        <v>30</v>
      </c>
      <c r="K35" s="29">
        <f t="shared" si="3"/>
        <v>61.53846153846154</v>
      </c>
      <c r="L35" s="30">
        <v>1</v>
      </c>
      <c r="M35" s="29">
        <f t="shared" si="4"/>
        <v>2.0512820512820511</v>
      </c>
      <c r="N35" s="31">
        <v>0</v>
      </c>
      <c r="O35" s="29">
        <f t="shared" si="5"/>
        <v>0</v>
      </c>
      <c r="P35" s="32">
        <v>1</v>
      </c>
      <c r="Q35" s="29">
        <f t="shared" si="6"/>
        <v>2.0512820512820511</v>
      </c>
      <c r="R35" s="28">
        <f t="shared" si="7"/>
        <v>32</v>
      </c>
      <c r="S35" s="29">
        <f t="shared" si="8"/>
        <v>65.641025641025635</v>
      </c>
      <c r="T35" s="2"/>
      <c r="U35" s="3"/>
      <c r="V35" s="3"/>
      <c r="W35" s="3"/>
      <c r="X35" s="3"/>
      <c r="Y35" s="3"/>
      <c r="Z35" s="3"/>
    </row>
    <row r="36" spans="1:26" ht="16.5" customHeight="1" x14ac:dyDescent="0.25">
      <c r="A36" s="33">
        <v>25</v>
      </c>
      <c r="B36" s="27" t="str">
        <f>'[1]11'!B33</f>
        <v>Polanharjo</v>
      </c>
      <c r="C36" s="27" t="str">
        <f>'[1]11'!C33</f>
        <v>Puskesmas Polanharjo</v>
      </c>
      <c r="D36" s="28">
        <f>'[1]21'!D36</f>
        <v>166</v>
      </c>
      <c r="E36" s="28">
        <f>'[1]21'!G36</f>
        <v>154</v>
      </c>
      <c r="F36" s="28">
        <f t="shared" si="0"/>
        <v>320</v>
      </c>
      <c r="G36" s="28">
        <f t="shared" si="9"/>
        <v>24.9</v>
      </c>
      <c r="H36" s="28">
        <f t="shared" si="9"/>
        <v>23.099999999999998</v>
      </c>
      <c r="I36" s="28">
        <f t="shared" si="2"/>
        <v>48</v>
      </c>
      <c r="J36" s="28">
        <v>23</v>
      </c>
      <c r="K36" s="29">
        <f t="shared" si="3"/>
        <v>47.916666666666671</v>
      </c>
      <c r="L36" s="30">
        <v>1</v>
      </c>
      <c r="M36" s="29">
        <f t="shared" si="4"/>
        <v>2.083333333333333</v>
      </c>
      <c r="N36" s="31">
        <v>0</v>
      </c>
      <c r="O36" s="29">
        <f t="shared" si="5"/>
        <v>0</v>
      </c>
      <c r="P36" s="32">
        <v>1</v>
      </c>
      <c r="Q36" s="29">
        <f t="shared" si="6"/>
        <v>2.083333333333333</v>
      </c>
      <c r="R36" s="28">
        <f t="shared" si="7"/>
        <v>25</v>
      </c>
      <c r="S36" s="29">
        <f t="shared" si="8"/>
        <v>52.083333333333336</v>
      </c>
      <c r="T36" s="2"/>
      <c r="U36" s="3"/>
      <c r="V36" s="3"/>
      <c r="W36" s="3"/>
      <c r="X36" s="3"/>
      <c r="Y36" s="3"/>
      <c r="Z36" s="3"/>
    </row>
    <row r="37" spans="1:26" ht="16.5" customHeight="1" x14ac:dyDescent="0.25">
      <c r="A37" s="33">
        <v>26</v>
      </c>
      <c r="B37" s="27" t="str">
        <f>'[1]11'!B34</f>
        <v>Karanganom</v>
      </c>
      <c r="C37" s="27" t="str">
        <f>'[1]11'!C34</f>
        <v>Puskesmas Karanganom</v>
      </c>
      <c r="D37" s="28">
        <f>'[1]21'!D37</f>
        <v>206</v>
      </c>
      <c r="E37" s="28">
        <f>'[1]21'!G37</f>
        <v>193</v>
      </c>
      <c r="F37" s="28">
        <f t="shared" si="0"/>
        <v>399</v>
      </c>
      <c r="G37" s="28">
        <f t="shared" si="9"/>
        <v>30.9</v>
      </c>
      <c r="H37" s="28">
        <f t="shared" si="9"/>
        <v>28.95</v>
      </c>
      <c r="I37" s="28">
        <f t="shared" si="2"/>
        <v>59.849999999999994</v>
      </c>
      <c r="J37" s="28">
        <v>55</v>
      </c>
      <c r="K37" s="29">
        <f t="shared" si="3"/>
        <v>91.896407685881371</v>
      </c>
      <c r="L37" s="30">
        <v>4</v>
      </c>
      <c r="M37" s="29">
        <f t="shared" si="4"/>
        <v>6.6833751044277374</v>
      </c>
      <c r="N37" s="31">
        <v>1</v>
      </c>
      <c r="O37" s="29">
        <f t="shared" si="5"/>
        <v>1.6708437761069344</v>
      </c>
      <c r="P37" s="32">
        <v>9</v>
      </c>
      <c r="Q37" s="29">
        <f t="shared" si="6"/>
        <v>15.037593984962408</v>
      </c>
      <c r="R37" s="28">
        <f t="shared" si="7"/>
        <v>69</v>
      </c>
      <c r="S37" s="29">
        <f t="shared" si="8"/>
        <v>115.28822055137846</v>
      </c>
      <c r="T37" s="2"/>
      <c r="U37" s="3"/>
      <c r="V37" s="3"/>
      <c r="W37" s="3"/>
      <c r="X37" s="3"/>
      <c r="Y37" s="3"/>
      <c r="Z37" s="3"/>
    </row>
    <row r="38" spans="1:26" ht="16.5" customHeight="1" x14ac:dyDescent="0.25">
      <c r="A38" s="33">
        <v>27</v>
      </c>
      <c r="B38" s="27" t="str">
        <f>'[1]11'!B35</f>
        <v>Tulung</v>
      </c>
      <c r="C38" s="27" t="str">
        <f>'[1]11'!C35</f>
        <v>Puskesmas Majegan</v>
      </c>
      <c r="D38" s="28">
        <f>'[1]21'!D38</f>
        <v>120</v>
      </c>
      <c r="E38" s="28">
        <f>'[1]21'!G38</f>
        <v>97</v>
      </c>
      <c r="F38" s="28">
        <f t="shared" si="0"/>
        <v>217</v>
      </c>
      <c r="G38" s="28">
        <f t="shared" si="9"/>
        <v>18</v>
      </c>
      <c r="H38" s="28">
        <f t="shared" si="9"/>
        <v>14.549999999999999</v>
      </c>
      <c r="I38" s="28">
        <f t="shared" si="2"/>
        <v>32.549999999999997</v>
      </c>
      <c r="J38" s="28">
        <v>19</v>
      </c>
      <c r="K38" s="29">
        <f t="shared" si="3"/>
        <v>58.371735791090643</v>
      </c>
      <c r="L38" s="30">
        <v>2</v>
      </c>
      <c r="M38" s="29">
        <f t="shared" si="4"/>
        <v>6.1443932411674353</v>
      </c>
      <c r="N38" s="31">
        <v>0</v>
      </c>
      <c r="O38" s="29">
        <f t="shared" si="5"/>
        <v>0</v>
      </c>
      <c r="P38" s="32">
        <v>1</v>
      </c>
      <c r="Q38" s="29">
        <f t="shared" si="6"/>
        <v>3.0721966205837177</v>
      </c>
      <c r="R38" s="28">
        <f t="shared" si="7"/>
        <v>22</v>
      </c>
      <c r="S38" s="29">
        <f t="shared" si="8"/>
        <v>67.588325652841789</v>
      </c>
      <c r="T38" s="2"/>
      <c r="U38" s="3"/>
      <c r="V38" s="3"/>
      <c r="W38" s="3"/>
      <c r="X38" s="3"/>
      <c r="Y38" s="3"/>
      <c r="Z38" s="3"/>
    </row>
    <row r="39" spans="1:26" ht="16.5" customHeight="1" x14ac:dyDescent="0.25">
      <c r="A39" s="33">
        <v>28</v>
      </c>
      <c r="B39" s="27"/>
      <c r="C39" s="27" t="str">
        <f>'[1]11'!C36</f>
        <v>Puskesmas Tulung</v>
      </c>
      <c r="D39" s="28">
        <f>'[1]21'!D39</f>
        <v>110</v>
      </c>
      <c r="E39" s="28">
        <f>'[1]21'!G39</f>
        <v>138</v>
      </c>
      <c r="F39" s="28">
        <f t="shared" si="0"/>
        <v>248</v>
      </c>
      <c r="G39" s="28">
        <f t="shared" si="9"/>
        <v>16.5</v>
      </c>
      <c r="H39" s="28">
        <f t="shared" si="9"/>
        <v>20.7</v>
      </c>
      <c r="I39" s="28">
        <f t="shared" si="2"/>
        <v>37.200000000000003</v>
      </c>
      <c r="J39" s="28">
        <v>21</v>
      </c>
      <c r="K39" s="29">
        <f t="shared" si="3"/>
        <v>56.451612903225801</v>
      </c>
      <c r="L39" s="30">
        <v>1</v>
      </c>
      <c r="M39" s="29">
        <f t="shared" si="4"/>
        <v>2.6881720430107525</v>
      </c>
      <c r="N39" s="31">
        <v>2</v>
      </c>
      <c r="O39" s="29">
        <f t="shared" si="5"/>
        <v>5.376344086021505</v>
      </c>
      <c r="P39" s="32">
        <v>6</v>
      </c>
      <c r="Q39" s="29">
        <f t="shared" si="6"/>
        <v>16.129032258064516</v>
      </c>
      <c r="R39" s="28">
        <f t="shared" si="7"/>
        <v>30</v>
      </c>
      <c r="S39" s="29">
        <f t="shared" si="8"/>
        <v>80.645161290322577</v>
      </c>
      <c r="T39" s="2"/>
      <c r="U39" s="3"/>
      <c r="V39" s="3"/>
      <c r="W39" s="3"/>
      <c r="X39" s="3"/>
      <c r="Y39" s="3"/>
      <c r="Z39" s="3"/>
    </row>
    <row r="40" spans="1:26" ht="16.5" customHeight="1" x14ac:dyDescent="0.25">
      <c r="A40" s="33">
        <v>29</v>
      </c>
      <c r="B40" s="27" t="str">
        <f>'[1]11'!B37</f>
        <v>Jatinom</v>
      </c>
      <c r="C40" s="27" t="str">
        <f>'[1]11'!C37</f>
        <v>Puskesmas Jatinom</v>
      </c>
      <c r="D40" s="28">
        <f>'[1]21'!D40</f>
        <v>132</v>
      </c>
      <c r="E40" s="28">
        <f>'[1]21'!G40</f>
        <v>121</v>
      </c>
      <c r="F40" s="28">
        <f t="shared" si="0"/>
        <v>253</v>
      </c>
      <c r="G40" s="28">
        <f t="shared" si="9"/>
        <v>19.8</v>
      </c>
      <c r="H40" s="28">
        <f t="shared" si="9"/>
        <v>18.149999999999999</v>
      </c>
      <c r="I40" s="28">
        <f t="shared" si="2"/>
        <v>37.950000000000003</v>
      </c>
      <c r="J40" s="28">
        <v>17</v>
      </c>
      <c r="K40" s="29">
        <f t="shared" si="3"/>
        <v>44.795783926218711</v>
      </c>
      <c r="L40" s="30">
        <v>6</v>
      </c>
      <c r="M40" s="29">
        <f t="shared" si="4"/>
        <v>15.810276679841895</v>
      </c>
      <c r="N40" s="31">
        <v>0</v>
      </c>
      <c r="O40" s="29">
        <f t="shared" si="5"/>
        <v>0</v>
      </c>
      <c r="P40" s="32">
        <v>8</v>
      </c>
      <c r="Q40" s="29">
        <f t="shared" si="6"/>
        <v>21.080368906455863</v>
      </c>
      <c r="R40" s="28">
        <f t="shared" si="7"/>
        <v>31</v>
      </c>
      <c r="S40" s="29">
        <f t="shared" si="8"/>
        <v>81.686429512516469</v>
      </c>
      <c r="T40" s="2"/>
      <c r="U40" s="3"/>
      <c r="V40" s="3"/>
      <c r="W40" s="3"/>
      <c r="X40" s="3"/>
      <c r="Y40" s="3"/>
      <c r="Z40" s="3"/>
    </row>
    <row r="41" spans="1:26" ht="16.5" customHeight="1" x14ac:dyDescent="0.25">
      <c r="A41" s="33">
        <v>30</v>
      </c>
      <c r="B41" s="27"/>
      <c r="C41" s="27" t="str">
        <f>'[1]11'!C38</f>
        <v>Puskesmas Kayumas</v>
      </c>
      <c r="D41" s="28">
        <f>'[1]21'!D41</f>
        <v>164</v>
      </c>
      <c r="E41" s="28">
        <f>'[1]21'!G41</f>
        <v>138</v>
      </c>
      <c r="F41" s="28">
        <f t="shared" si="0"/>
        <v>302</v>
      </c>
      <c r="G41" s="28">
        <f t="shared" si="9"/>
        <v>24.599999999999998</v>
      </c>
      <c r="H41" s="28">
        <f t="shared" si="9"/>
        <v>20.7</v>
      </c>
      <c r="I41" s="28">
        <f t="shared" si="2"/>
        <v>45.3</v>
      </c>
      <c r="J41" s="28">
        <v>20</v>
      </c>
      <c r="K41" s="29">
        <f t="shared" si="3"/>
        <v>44.150110375275943</v>
      </c>
      <c r="L41" s="30">
        <v>1</v>
      </c>
      <c r="M41" s="29">
        <f t="shared" si="4"/>
        <v>2.2075055187637971</v>
      </c>
      <c r="N41" s="31">
        <v>1</v>
      </c>
      <c r="O41" s="29">
        <f t="shared" si="5"/>
        <v>2.2075055187637971</v>
      </c>
      <c r="P41" s="32">
        <v>1</v>
      </c>
      <c r="Q41" s="29">
        <f t="shared" si="6"/>
        <v>2.2075055187637971</v>
      </c>
      <c r="R41" s="28">
        <f t="shared" si="7"/>
        <v>23</v>
      </c>
      <c r="S41" s="29">
        <f t="shared" si="8"/>
        <v>50.772626931567331</v>
      </c>
      <c r="T41" s="2"/>
      <c r="U41" s="3"/>
      <c r="V41" s="3"/>
      <c r="W41" s="3"/>
      <c r="X41" s="3"/>
      <c r="Y41" s="3"/>
      <c r="Z41" s="3"/>
    </row>
    <row r="42" spans="1:26" ht="16.5" customHeight="1" x14ac:dyDescent="0.25">
      <c r="A42" s="33">
        <v>31</v>
      </c>
      <c r="B42" s="27" t="str">
        <f>'[1]11'!B39</f>
        <v>Kemalang</v>
      </c>
      <c r="C42" s="27" t="str">
        <f>'[1]11'!C39</f>
        <v>Puskesmas Kemalang</v>
      </c>
      <c r="D42" s="28">
        <f>'[1]21'!D42</f>
        <v>203</v>
      </c>
      <c r="E42" s="28">
        <f>'[1]21'!G42</f>
        <v>181</v>
      </c>
      <c r="F42" s="28">
        <f t="shared" si="0"/>
        <v>384</v>
      </c>
      <c r="G42" s="28">
        <f t="shared" si="9"/>
        <v>30.45</v>
      </c>
      <c r="H42" s="28">
        <f t="shared" si="9"/>
        <v>27.15</v>
      </c>
      <c r="I42" s="28">
        <f t="shared" si="2"/>
        <v>57.599999999999994</v>
      </c>
      <c r="J42" s="28">
        <v>38</v>
      </c>
      <c r="K42" s="29">
        <f t="shared" si="3"/>
        <v>65.972222222222229</v>
      </c>
      <c r="L42" s="30">
        <v>1</v>
      </c>
      <c r="M42" s="29">
        <f t="shared" si="4"/>
        <v>1.7361111111111112</v>
      </c>
      <c r="N42" s="31">
        <v>0</v>
      </c>
      <c r="O42" s="29">
        <f t="shared" si="5"/>
        <v>0</v>
      </c>
      <c r="P42" s="32">
        <v>0</v>
      </c>
      <c r="Q42" s="29">
        <f t="shared" si="6"/>
        <v>0</v>
      </c>
      <c r="R42" s="28">
        <f t="shared" si="7"/>
        <v>39</v>
      </c>
      <c r="S42" s="29">
        <f t="shared" si="8"/>
        <v>67.708333333333343</v>
      </c>
      <c r="T42" s="2"/>
      <c r="U42" s="3"/>
      <c r="V42" s="3"/>
      <c r="W42" s="3"/>
      <c r="X42" s="3"/>
      <c r="Y42" s="3"/>
      <c r="Z42" s="3"/>
    </row>
    <row r="43" spans="1:26" ht="16.5" customHeight="1" x14ac:dyDescent="0.25">
      <c r="A43" s="33">
        <v>32</v>
      </c>
      <c r="B43" s="27" t="str">
        <f>'[1]11'!B40</f>
        <v xml:space="preserve">Klaten Selatan </v>
      </c>
      <c r="C43" s="27" t="str">
        <f>'[1]11'!C40</f>
        <v>Puskesmas Klaten Selatan</v>
      </c>
      <c r="D43" s="28">
        <f>'[1]21'!D43</f>
        <v>186</v>
      </c>
      <c r="E43" s="28">
        <f>'[1]21'!G43</f>
        <v>182</v>
      </c>
      <c r="F43" s="28">
        <f t="shared" si="0"/>
        <v>368</v>
      </c>
      <c r="G43" s="28">
        <f t="shared" si="9"/>
        <v>27.9</v>
      </c>
      <c r="H43" s="28">
        <f t="shared" si="9"/>
        <v>27.3</v>
      </c>
      <c r="I43" s="28">
        <f t="shared" si="2"/>
        <v>55.2</v>
      </c>
      <c r="J43" s="28">
        <v>34</v>
      </c>
      <c r="K43" s="29">
        <f t="shared" si="3"/>
        <v>61.594202898550719</v>
      </c>
      <c r="L43" s="30">
        <v>3</v>
      </c>
      <c r="M43" s="29">
        <f t="shared" si="4"/>
        <v>5.4347826086956523</v>
      </c>
      <c r="N43" s="31">
        <v>3</v>
      </c>
      <c r="O43" s="29">
        <f t="shared" si="5"/>
        <v>5.4347826086956523</v>
      </c>
      <c r="P43" s="32">
        <v>11</v>
      </c>
      <c r="Q43" s="29">
        <f t="shared" si="6"/>
        <v>19.927536231884059</v>
      </c>
      <c r="R43" s="28">
        <f t="shared" si="7"/>
        <v>51</v>
      </c>
      <c r="S43" s="29">
        <f t="shared" si="8"/>
        <v>92.391304347826093</v>
      </c>
      <c r="T43" s="2"/>
      <c r="U43" s="3"/>
      <c r="V43" s="3"/>
      <c r="W43" s="3"/>
      <c r="X43" s="3"/>
      <c r="Y43" s="3"/>
      <c r="Z43" s="3"/>
    </row>
    <row r="44" spans="1:26" ht="16.5" customHeight="1" x14ac:dyDescent="0.25">
      <c r="A44" s="33">
        <v>33</v>
      </c>
      <c r="B44" s="27" t="str">
        <f>'[1]11'!B41</f>
        <v>Klaten Tengah</v>
      </c>
      <c r="C44" s="27" t="str">
        <f>'[1]11'!C41</f>
        <v>Puskesmas Klaten Tengah</v>
      </c>
      <c r="D44" s="28">
        <f>'[1]21'!D44</f>
        <v>147</v>
      </c>
      <c r="E44" s="28">
        <f>'[1]21'!G44</f>
        <v>109</v>
      </c>
      <c r="F44" s="28">
        <f t="shared" si="0"/>
        <v>256</v>
      </c>
      <c r="G44" s="28">
        <f t="shared" si="9"/>
        <v>22.05</v>
      </c>
      <c r="H44" s="28">
        <f t="shared" si="9"/>
        <v>16.349999999999998</v>
      </c>
      <c r="I44" s="28">
        <f t="shared" si="2"/>
        <v>38.4</v>
      </c>
      <c r="J44" s="28">
        <v>16</v>
      </c>
      <c r="K44" s="29">
        <f t="shared" si="3"/>
        <v>41.666666666666671</v>
      </c>
      <c r="L44" s="30">
        <v>3</v>
      </c>
      <c r="M44" s="29">
        <f t="shared" si="4"/>
        <v>7.8125</v>
      </c>
      <c r="N44" s="31">
        <v>2</v>
      </c>
      <c r="O44" s="29">
        <f t="shared" si="5"/>
        <v>5.2083333333333339</v>
      </c>
      <c r="P44" s="32">
        <v>5</v>
      </c>
      <c r="Q44" s="29">
        <f t="shared" si="6"/>
        <v>13.020833333333334</v>
      </c>
      <c r="R44" s="28">
        <f t="shared" si="7"/>
        <v>26</v>
      </c>
      <c r="S44" s="29">
        <f t="shared" si="8"/>
        <v>67.708333333333343</v>
      </c>
      <c r="T44" s="2"/>
      <c r="U44" s="3"/>
      <c r="V44" s="3"/>
      <c r="W44" s="3"/>
      <c r="X44" s="3"/>
      <c r="Y44" s="3"/>
      <c r="Z44" s="3"/>
    </row>
    <row r="45" spans="1:26" ht="16.5" customHeight="1" x14ac:dyDescent="0.25">
      <c r="A45" s="33">
        <v>34</v>
      </c>
      <c r="B45" s="27" t="str">
        <f>'[1]11'!B42</f>
        <v>Klaten Utara</v>
      </c>
      <c r="C45" s="27" t="str">
        <f>'[1]11'!C42</f>
        <v>Puskesmas Klaten Utara</v>
      </c>
      <c r="D45" s="28">
        <f>'[1]21'!D45</f>
        <v>179</v>
      </c>
      <c r="E45" s="28">
        <f>'[1]21'!G45</f>
        <v>154</v>
      </c>
      <c r="F45" s="28">
        <f t="shared" si="0"/>
        <v>333</v>
      </c>
      <c r="G45" s="28">
        <f t="shared" ref="G45:H45" si="10">15%*D45</f>
        <v>26.849999999999998</v>
      </c>
      <c r="H45" s="28">
        <f t="shared" si="10"/>
        <v>23.099999999999998</v>
      </c>
      <c r="I45" s="28">
        <f t="shared" si="2"/>
        <v>49.949999999999996</v>
      </c>
      <c r="J45" s="28">
        <v>20</v>
      </c>
      <c r="K45" s="29">
        <f t="shared" si="3"/>
        <v>40.04004004004004</v>
      </c>
      <c r="L45" s="30">
        <v>1</v>
      </c>
      <c r="M45" s="29">
        <f t="shared" si="4"/>
        <v>2.0020020020020022</v>
      </c>
      <c r="N45" s="31">
        <v>1</v>
      </c>
      <c r="O45" s="29">
        <f t="shared" si="5"/>
        <v>2.0020020020020022</v>
      </c>
      <c r="P45" s="32">
        <v>0</v>
      </c>
      <c r="Q45" s="29">
        <f t="shared" si="6"/>
        <v>0</v>
      </c>
      <c r="R45" s="28">
        <f t="shared" si="7"/>
        <v>22</v>
      </c>
      <c r="S45" s="29">
        <f t="shared" si="8"/>
        <v>44.044044044044043</v>
      </c>
      <c r="T45" s="2"/>
      <c r="U45" s="3"/>
      <c r="V45" s="3"/>
      <c r="W45" s="3"/>
      <c r="X45" s="3"/>
      <c r="Y45" s="3"/>
      <c r="Z45" s="3"/>
    </row>
    <row r="46" spans="1:26" ht="16.5" customHeight="1" x14ac:dyDescent="0.25">
      <c r="A46" s="34"/>
      <c r="B46" s="35"/>
      <c r="C46" s="35"/>
      <c r="D46" s="28"/>
      <c r="E46" s="28"/>
      <c r="F46" s="28"/>
      <c r="G46" s="28"/>
      <c r="H46" s="28"/>
      <c r="I46" s="28"/>
      <c r="J46" s="28"/>
      <c r="K46" s="36"/>
      <c r="L46" s="37"/>
      <c r="M46" s="37"/>
      <c r="N46" s="37"/>
      <c r="O46" s="37"/>
      <c r="P46" s="36"/>
      <c r="Q46" s="36"/>
      <c r="R46" s="28"/>
      <c r="S46" s="36"/>
      <c r="T46" s="2"/>
      <c r="U46" s="3"/>
      <c r="V46" s="3"/>
      <c r="W46" s="3"/>
      <c r="X46" s="3"/>
      <c r="Y46" s="3"/>
      <c r="Z46" s="3"/>
    </row>
    <row r="47" spans="1:26" ht="16.5" customHeight="1" thickBot="1" x14ac:dyDescent="0.3">
      <c r="A47" s="38" t="s">
        <v>14</v>
      </c>
      <c r="B47" s="39"/>
      <c r="C47" s="40"/>
      <c r="D47" s="41">
        <f t="shared" ref="D47:J47" si="11">SUM(D12:D46)</f>
        <v>5305</v>
      </c>
      <c r="E47" s="41">
        <f t="shared" si="11"/>
        <v>5004</v>
      </c>
      <c r="F47" s="41">
        <f t="shared" si="11"/>
        <v>10309</v>
      </c>
      <c r="G47" s="41">
        <f t="shared" si="11"/>
        <v>795.74999999999989</v>
      </c>
      <c r="H47" s="41">
        <f t="shared" si="11"/>
        <v>750.60000000000014</v>
      </c>
      <c r="I47" s="41">
        <f t="shared" si="11"/>
        <v>1546.35</v>
      </c>
      <c r="J47" s="41">
        <f t="shared" si="11"/>
        <v>809</v>
      </c>
      <c r="K47" s="42">
        <f>J47/$I47*100</f>
        <v>52.316745885472251</v>
      </c>
      <c r="L47" s="41">
        <f>SUM(L12:L46)</f>
        <v>92</v>
      </c>
      <c r="M47" s="42">
        <f>L47/$I47*100</f>
        <v>5.9494939696705149</v>
      </c>
      <c r="N47" s="41">
        <f>SUM(N12:N46)</f>
        <v>45</v>
      </c>
      <c r="O47" s="42">
        <f>N47/$I47*100</f>
        <v>2.9100785721214475</v>
      </c>
      <c r="P47" s="41">
        <f>SUM(P12:P46)</f>
        <v>133</v>
      </c>
      <c r="Q47" s="43">
        <f>P47/$I47*100</f>
        <v>8.6008988909367226</v>
      </c>
      <c r="R47" s="44">
        <f>P47+N47+L47+J47</f>
        <v>1079</v>
      </c>
      <c r="S47" s="42">
        <f>R47/I47*100</f>
        <v>69.777217318200925</v>
      </c>
      <c r="T47" s="2"/>
      <c r="U47" s="3"/>
      <c r="V47" s="3"/>
      <c r="W47" s="3"/>
      <c r="X47" s="3"/>
      <c r="Y47" s="3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</row>
    <row r="49" spans="1:26" ht="15.75" customHeight="1" x14ac:dyDescent="0.25">
      <c r="A49" s="2" t="s">
        <v>20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15">
    <mergeCell ref="J9:K9"/>
    <mergeCell ref="L9:M9"/>
    <mergeCell ref="N9:O9"/>
    <mergeCell ref="P9:Q9"/>
    <mergeCell ref="R9:S9"/>
    <mergeCell ref="A3:S3"/>
    <mergeCell ref="A4:S4"/>
    <mergeCell ref="A5:S5"/>
    <mergeCell ref="A6:S6"/>
    <mergeCell ref="A8:A10"/>
    <mergeCell ref="B8:B10"/>
    <mergeCell ref="C8:C10"/>
    <mergeCell ref="D8:F9"/>
    <mergeCell ref="G8:I9"/>
    <mergeCell ref="J8: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2026-07-29T02:22:27Z</dcterms:created>
  <dcterms:modified xsi:type="dcterms:W3CDTF">2026-07-29T02:24:44Z</dcterms:modified>
</cp:coreProperties>
</file>