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Tabel 27.1" sheetId="1" r:id="rId1"/>
    <sheet name="Tabel 27.2" sheetId="2" r:id="rId2"/>
    <sheet name="Tabel 27.3" sheetId="3" r:id="rId3"/>
    <sheet name="Tabel 27.4" sheetId="4" r:id="rId4"/>
    <sheet name="Tabel 27.5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I9" i="5"/>
  <c r="H9"/>
  <c r="K33" i="3"/>
  <c r="J33"/>
  <c r="I33"/>
  <c r="H33"/>
  <c r="M31"/>
  <c r="L31"/>
  <c r="M29"/>
  <c r="L29"/>
  <c r="M27"/>
  <c r="L27"/>
  <c r="M25"/>
  <c r="L25"/>
  <c r="M23"/>
  <c r="L23"/>
  <c r="M21"/>
  <c r="L21"/>
  <c r="M19"/>
  <c r="L19"/>
  <c r="M17"/>
  <c r="L17"/>
  <c r="M15"/>
  <c r="L15"/>
  <c r="M13"/>
  <c r="L13"/>
  <c r="M11"/>
  <c r="L11"/>
  <c r="M9"/>
  <c r="L9"/>
  <c r="G33"/>
  <c r="F33"/>
  <c r="E33"/>
  <c r="D33"/>
  <c r="G39" i="2"/>
  <c r="F39"/>
  <c r="E39"/>
  <c r="D39"/>
  <c r="G37"/>
  <c r="F37"/>
  <c r="E37"/>
  <c r="D37"/>
  <c r="G35"/>
  <c r="F35"/>
  <c r="E35"/>
  <c r="D35"/>
  <c r="H35" s="1"/>
  <c r="G33"/>
  <c r="F33"/>
  <c r="E33"/>
  <c r="D33"/>
  <c r="H33" s="1"/>
  <c r="G31"/>
  <c r="F31"/>
  <c r="E31"/>
  <c r="D31"/>
  <c r="H31" s="1"/>
  <c r="G29"/>
  <c r="G40" s="1"/>
  <c r="F29"/>
  <c r="F40" s="1"/>
  <c r="E29"/>
  <c r="E40" s="1"/>
  <c r="D29"/>
  <c r="D40" s="1"/>
  <c r="H40" s="1"/>
  <c r="G20"/>
  <c r="F20"/>
  <c r="E20"/>
  <c r="D20"/>
  <c r="H20" s="1"/>
  <c r="G18"/>
  <c r="F18"/>
  <c r="E18"/>
  <c r="D18"/>
  <c r="H18" s="1"/>
  <c r="G16"/>
  <c r="F16"/>
  <c r="E16"/>
  <c r="D16"/>
  <c r="H16" s="1"/>
  <c r="G14"/>
  <c r="F14"/>
  <c r="E14"/>
  <c r="D14"/>
  <c r="G12"/>
  <c r="F12"/>
  <c r="F23" s="1"/>
  <c r="E12"/>
  <c r="D12"/>
  <c r="D23" s="1"/>
  <c r="G10"/>
  <c r="G22" s="1"/>
  <c r="F10"/>
  <c r="F22" s="1"/>
  <c r="E10"/>
  <c r="E22" s="1"/>
  <c r="D10"/>
  <c r="D22" s="1"/>
  <c r="H22" s="1"/>
  <c r="C35" i="1"/>
  <c r="D35"/>
  <c r="E25" i="4"/>
  <c r="D25"/>
  <c r="C25"/>
  <c r="M33" i="3" l="1"/>
  <c r="L33"/>
  <c r="H37" i="2"/>
  <c r="H39"/>
  <c r="H29"/>
  <c r="F25"/>
  <c r="E24"/>
  <c r="G24"/>
  <c r="D25"/>
  <c r="H10"/>
  <c r="H14"/>
  <c r="E23"/>
  <c r="G23"/>
  <c r="D24"/>
  <c r="F24"/>
  <c r="E25"/>
  <c r="G25"/>
  <c r="D26"/>
  <c r="F26"/>
  <c r="H12"/>
  <c r="G26" l="1"/>
  <c r="H24"/>
  <c r="H23"/>
  <c r="H25"/>
  <c r="E26"/>
  <c r="H26" s="1"/>
</calcChain>
</file>

<file path=xl/sharedStrings.xml><?xml version="1.0" encoding="utf-8"?>
<sst xmlns="http://schemas.openxmlformats.org/spreadsheetml/2006/main" count="253" uniqueCount="141">
  <si>
    <t>Penggunaan Bahan Bakar Untuk Memasak Menurut Kecamatan</t>
  </si>
  <si>
    <t>Kecamatan</t>
  </si>
  <si>
    <t>Jumlah Rumah Tangga</t>
  </si>
  <si>
    <t>Jenis Bahan Bakar</t>
  </si>
  <si>
    <t>LPG            (Tabung)*</t>
  </si>
  <si>
    <t>Minyak Tanah</t>
  </si>
  <si>
    <t>Briket</t>
  </si>
  <si>
    <t>Biomassa (unit)</t>
  </si>
  <si>
    <t>(1)</t>
  </si>
  <si>
    <t>(2)</t>
  </si>
  <si>
    <t>(3)</t>
  </si>
  <si>
    <t>(4)</t>
  </si>
  <si>
    <t>(5)</t>
  </si>
  <si>
    <t>(6)</t>
  </si>
  <si>
    <t>01.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</si>
  <si>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</si>
  <si>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</si>
  <si>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</si>
  <si>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</si>
  <si>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</si>
  <si>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</si>
  <si>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</si>
  <si>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</si>
  <si>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</si>
  <si>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</si>
  <si>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</si>
  <si>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</si>
  <si>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</si>
  <si>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</si>
  <si>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</si>
  <si>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16.Juwiring 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</si>
  <si>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</si>
  <si>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</si>
  <si>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</si>
  <si>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</si>
  <si>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</si>
  <si>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</si>
  <si>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</si>
  <si>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</si>
  <si>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</si>
  <si>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</si>
  <si>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Bagian Perekonomian Setda</t>
  </si>
  <si>
    <t>*) LPG  3 Kg</t>
  </si>
  <si>
    <r>
      <t xml:space="preserve">                          </t>
    </r>
    <r>
      <rPr>
        <b/>
        <sz val="10"/>
        <color indexed="8"/>
        <rFont val="Times New Roman"/>
        <family val="1"/>
      </rPr>
      <t xml:space="preserve">   Pelanggan Listrik PLN dan KVA Tersambung Menurut Jenis dan Tarif</t>
    </r>
  </si>
  <si>
    <t xml:space="preserve">Jenis Pemakaian </t>
  </si>
  <si>
    <t>Klaten</t>
  </si>
  <si>
    <t>Tulung</t>
  </si>
  <si>
    <t>Pedan</t>
  </si>
  <si>
    <t>Delanggu</t>
  </si>
  <si>
    <t>Jumlah</t>
  </si>
  <si>
    <t>1</t>
  </si>
  <si>
    <t>2</t>
  </si>
  <si>
    <t>3</t>
  </si>
  <si>
    <t>4</t>
  </si>
  <si>
    <t>5</t>
  </si>
  <si>
    <t>6</t>
  </si>
  <si>
    <t>I</t>
  </si>
  <si>
    <t>PELANGGAN</t>
  </si>
  <si>
    <t>Gedung,Kantor Pemerintahan ( P1.P2 )</t>
  </si>
  <si>
    <t>Rumah Tangga ( R )</t>
  </si>
  <si>
    <t>Sosial  ( S )</t>
  </si>
  <si>
    <t>Usaha dan Hotel  ( B )</t>
  </si>
  <si>
    <t>Industr i ( I )</t>
  </si>
  <si>
    <t>Penerangan Jalan  ( P3 )</t>
  </si>
  <si>
    <t>II</t>
  </si>
  <si>
    <t>DAYA (KVA)</t>
  </si>
  <si>
    <t>Usaha dan Hotel ( B )</t>
  </si>
  <si>
    <t>Industri ( I )</t>
  </si>
  <si>
    <t xml:space="preserve">Desember </t>
  </si>
  <si>
    <t xml:space="preserve">Nopember </t>
  </si>
  <si>
    <t xml:space="preserve">Oktober </t>
  </si>
  <si>
    <t xml:space="preserve">September </t>
  </si>
  <si>
    <t xml:space="preserve">Agustus </t>
  </si>
  <si>
    <t xml:space="preserve">Juni </t>
  </si>
  <si>
    <t xml:space="preserve">Mei </t>
  </si>
  <si>
    <t xml:space="preserve">April </t>
  </si>
  <si>
    <t xml:space="preserve">Maret </t>
  </si>
  <si>
    <t xml:space="preserve">Februari </t>
  </si>
  <si>
    <t xml:space="preserve">Januari </t>
  </si>
  <si>
    <t>(11)</t>
  </si>
  <si>
    <t>(10)</t>
  </si>
  <si>
    <t>(9)</t>
  </si>
  <si>
    <t>(8)</t>
  </si>
  <si>
    <t>(7)</t>
  </si>
  <si>
    <t>Kvarh</t>
  </si>
  <si>
    <t>Kwh</t>
  </si>
  <si>
    <t xml:space="preserve">Jumlah </t>
  </si>
  <si>
    <t xml:space="preserve">Delanggu </t>
  </si>
  <si>
    <t xml:space="preserve">Klaten  </t>
  </si>
  <si>
    <t xml:space="preserve">Bulan </t>
  </si>
  <si>
    <t xml:space="preserve"> KWH Terjual PLN Menurut Bulan</t>
  </si>
  <si>
    <t>Tabel 27.1</t>
  </si>
  <si>
    <t xml:space="preserve">   Tabel 27.2</t>
  </si>
  <si>
    <t>Tabel 27.3</t>
  </si>
  <si>
    <t>Catatan : Mulai tahun 2016 perhitungan  sambungan daya dengan satuan KVA, dan tahun 2013-2015 mengunakan satuan VA</t>
  </si>
  <si>
    <t xml:space="preserve"> Kabupaten Klaten Tahun 2017</t>
  </si>
  <si>
    <t>Sumber :  PT. PLN (Persero) Area Pelayanan Pelanggan Klaten, 2018</t>
  </si>
  <si>
    <t>Jumlah   2017</t>
  </si>
  <si>
    <t>Kabupaten Klaten Tahun 2017</t>
  </si>
  <si>
    <t>Jumlah  2017</t>
  </si>
  <si>
    <t>Sumber: PT. PLN (Persero) Area Pelayanan Pelanggan Klaten, 2018</t>
  </si>
  <si>
    <r>
      <t xml:space="preserve"> </t>
    </r>
    <r>
      <rPr>
        <b/>
        <sz val="9"/>
        <color theme="1"/>
        <rFont val="Times New Roman"/>
        <family val="1"/>
      </rPr>
      <t>di Kabupaten Klaten Tahun 2017</t>
    </r>
  </si>
  <si>
    <t>Jumlah     2017</t>
  </si>
  <si>
    <t>Jenis Pelanggan</t>
  </si>
  <si>
    <t>( m3 )</t>
  </si>
  <si>
    <t>Nilai</t>
  </si>
  <si>
    <t>(Rp)</t>
  </si>
  <si>
    <t>Jumlah Pelanggan</t>
  </si>
  <si>
    <t xml:space="preserve">Jumlah Pelanggan Akhir Tahun </t>
  </si>
  <si>
    <t>Air Bersih yang Disalurkan</t>
  </si>
  <si>
    <t xml:space="preserve">1. Sosial Umum </t>
  </si>
  <si>
    <t xml:space="preserve">2. Sosial Khusus </t>
  </si>
  <si>
    <t>Banyaknya Pelanggan, Air Bersih yang Disalurkan dan Nilainya menurut Jenis Pelanggan di Kabupaten Klaten  Akhir Tahun 2013-2017</t>
  </si>
  <si>
    <t>Tabel 27.4</t>
  </si>
  <si>
    <t>Sumber: PDAM Kabupaten Klaten, 2018</t>
  </si>
  <si>
    <t xml:space="preserve">         Kapasitas dan Produksi Air Minum Yang Terjual dari PDAM</t>
  </si>
  <si>
    <t xml:space="preserve">                  Di Kabupaten Klaten Tahun 2017</t>
  </si>
  <si>
    <t>Tahun</t>
  </si>
  <si>
    <t xml:space="preserve">Jumlah Sumber  </t>
  </si>
  <si>
    <t>Kapasitas Produksi</t>
  </si>
  <si>
    <t>Air yang Didistribusikan</t>
  </si>
  <si>
    <t>Air yang Terjual</t>
  </si>
  <si>
    <t xml:space="preserve">Air yang Hilang </t>
  </si>
  <si>
    <t>Kehilangan Air  (%)</t>
  </si>
  <si>
    <t>7</t>
  </si>
  <si>
    <t>8</t>
  </si>
  <si>
    <t xml:space="preserve">    Sumber :  PDAM Kabupaten Klaten, 2018</t>
  </si>
  <si>
    <t>Tabel  27.5</t>
  </si>
  <si>
    <t>3. Rumah Tangga 1</t>
  </si>
  <si>
    <t>4. Rumah Tangga 2</t>
  </si>
  <si>
    <t xml:space="preserve">5. Rumah Tangga 3 </t>
  </si>
  <si>
    <t>6. Rumah Tangga Semi Niaga</t>
  </si>
  <si>
    <t>7. Niaga 1</t>
  </si>
  <si>
    <t xml:space="preserve">8.  Niaga 2 </t>
  </si>
  <si>
    <t>9. Niaga 3</t>
  </si>
  <si>
    <t>10. Niaga 4</t>
  </si>
  <si>
    <t xml:space="preserve">11.  Instansi Pemerintah </t>
  </si>
  <si>
    <t>12. Sekolahan</t>
  </si>
  <si>
    <t>13. Industri 1</t>
  </si>
  <si>
    <t>14. Industri 2</t>
  </si>
  <si>
    <r>
      <t xml:space="preserve">Juli </t>
    </r>
    <r>
      <rPr>
        <i/>
        <sz val="10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</si>
</sst>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_(* #,##0.0_);_(* \(#,##0.0\);_(* &quot;-&quot;_);_(@_)"/>
  </numFmts>
  <fonts count="1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double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hair">
        <color indexed="64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41" fontId="2" fillId="0" borderId="20" xfId="1" applyFont="1" applyBorder="1" applyAlignment="1">
      <alignment vertical="top"/>
    </xf>
    <xf numFmtId="41" fontId="2" fillId="0" borderId="16" xfId="1" applyFont="1" applyBorder="1" applyAlignment="1">
      <alignment vertical="top"/>
    </xf>
    <xf numFmtId="41" fontId="2" fillId="0" borderId="21" xfId="1" applyFont="1" applyBorder="1" applyAlignment="1">
      <alignment vertical="top"/>
    </xf>
    <xf numFmtId="41" fontId="2" fillId="0" borderId="2" xfId="1" applyFont="1" applyBorder="1" applyAlignment="1">
      <alignment vertical="top"/>
    </xf>
    <xf numFmtId="41" fontId="2" fillId="0" borderId="8" xfId="1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2" fillId="0" borderId="42" xfId="0" applyFont="1" applyBorder="1" applyAlignment="1">
      <alignment horizontal="center" vertical="top" wrapText="1"/>
    </xf>
    <xf numFmtId="0" fontId="9" fillId="0" borderId="0" xfId="0" applyFont="1"/>
    <xf numFmtId="0" fontId="2" fillId="0" borderId="42" xfId="0" applyFont="1" applyFill="1" applyBorder="1" applyAlignment="1">
      <alignment horizontal="center" vertical="top" wrapText="1"/>
    </xf>
    <xf numFmtId="3" fontId="10" fillId="0" borderId="30" xfId="0" applyNumberFormat="1" applyFont="1" applyFill="1" applyBorder="1" applyAlignment="1">
      <alignment horizontal="right" vertical="top" wrapText="1"/>
    </xf>
    <xf numFmtId="3" fontId="10" fillId="0" borderId="31" xfId="0" applyNumberFormat="1" applyFont="1" applyFill="1" applyBorder="1" applyAlignment="1">
      <alignment horizontal="right" vertical="top" wrapText="1"/>
    </xf>
    <xf numFmtId="3" fontId="6" fillId="0" borderId="37" xfId="0" applyNumberFormat="1" applyFont="1" applyFill="1" applyBorder="1" applyAlignment="1">
      <alignment horizontal="right" vertical="top" wrapText="1"/>
    </xf>
    <xf numFmtId="3" fontId="6" fillId="0" borderId="38" xfId="0" applyNumberFormat="1" applyFont="1" applyFill="1" applyBorder="1" applyAlignment="1">
      <alignment horizontal="right" vertical="top" wrapText="1"/>
    </xf>
    <xf numFmtId="165" fontId="6" fillId="0" borderId="30" xfId="0" applyNumberFormat="1" applyFont="1" applyFill="1" applyBorder="1" applyAlignment="1">
      <alignment vertical="top" wrapText="1"/>
    </xf>
    <xf numFmtId="165" fontId="6" fillId="0" borderId="31" xfId="0" applyNumberFormat="1" applyFont="1" applyFill="1" applyBorder="1" applyAlignment="1">
      <alignment vertical="top" wrapText="1"/>
    </xf>
    <xf numFmtId="3" fontId="6" fillId="0" borderId="30" xfId="0" applyNumberFormat="1" applyFont="1" applyFill="1" applyBorder="1" applyAlignment="1">
      <alignment vertical="top" wrapText="1"/>
    </xf>
    <xf numFmtId="3" fontId="6" fillId="0" borderId="3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41" fontId="2" fillId="0" borderId="2" xfId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right" vertical="top" wrapText="1"/>
    </xf>
    <xf numFmtId="41" fontId="2" fillId="0" borderId="5" xfId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0" applyFont="1"/>
    <xf numFmtId="0" fontId="2" fillId="0" borderId="87" xfId="0" quotePrefix="1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0" fontId="2" fillId="0" borderId="89" xfId="0" applyFont="1" applyBorder="1" applyAlignment="1">
      <alignment horizontal="center" vertical="top" wrapText="1"/>
    </xf>
    <xf numFmtId="0" fontId="6" fillId="0" borderId="51" xfId="0" applyFont="1" applyFill="1" applyBorder="1" applyAlignment="1">
      <alignment vertical="top" wrapText="1"/>
    </xf>
    <xf numFmtId="0" fontId="6" fillId="0" borderId="52" xfId="0" applyFont="1" applyFill="1" applyBorder="1" applyAlignment="1">
      <alignment vertical="top" wrapText="1"/>
    </xf>
    <xf numFmtId="0" fontId="6" fillId="0" borderId="0" xfId="0" applyFont="1"/>
    <xf numFmtId="0" fontId="6" fillId="0" borderId="64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91" xfId="0" applyFont="1" applyBorder="1"/>
    <xf numFmtId="41" fontId="8" fillId="0" borderId="79" xfId="1" applyFont="1" applyFill="1" applyBorder="1" applyAlignment="1">
      <alignment horizontal="center" vertical="top" wrapText="1"/>
    </xf>
    <xf numFmtId="41" fontId="6" fillId="0" borderId="76" xfId="1" applyFont="1" applyFill="1" applyBorder="1" applyAlignment="1">
      <alignment horizontal="center" vertical="top" wrapText="1"/>
    </xf>
    <xf numFmtId="41" fontId="6" fillId="0" borderId="77" xfId="1" applyFont="1" applyFill="1" applyBorder="1" applyAlignment="1">
      <alignment horizontal="center" vertical="top" wrapText="1"/>
    </xf>
    <xf numFmtId="41" fontId="6" fillId="0" borderId="65" xfId="1" applyFont="1" applyBorder="1" applyAlignment="1">
      <alignment horizontal="center"/>
    </xf>
    <xf numFmtId="41" fontId="6" fillId="0" borderId="2" xfId="1" applyFont="1" applyBorder="1" applyAlignment="1">
      <alignment horizontal="center"/>
    </xf>
    <xf numFmtId="41" fontId="6" fillId="0" borderId="92" xfId="1" applyFont="1" applyBorder="1" applyAlignment="1">
      <alignment horizontal="center"/>
    </xf>
    <xf numFmtId="41" fontId="6" fillId="0" borderId="8" xfId="1" applyFont="1" applyBorder="1" applyAlignment="1">
      <alignment horizontal="center"/>
    </xf>
    <xf numFmtId="41" fontId="6" fillId="0" borderId="66" xfId="1" applyFont="1" applyBorder="1"/>
    <xf numFmtId="41" fontId="6" fillId="0" borderId="3" xfId="1" applyFont="1" applyBorder="1"/>
    <xf numFmtId="41" fontId="6" fillId="0" borderId="93" xfId="1" applyFont="1" applyBorder="1"/>
    <xf numFmtId="41" fontId="6" fillId="0" borderId="9" xfId="1" applyFont="1" applyBorder="1"/>
    <xf numFmtId="41" fontId="6" fillId="0" borderId="5" xfId="1" applyFont="1" applyBorder="1" applyAlignment="1">
      <alignment horizontal="center"/>
    </xf>
    <xf numFmtId="41" fontId="6" fillId="0" borderId="6" xfId="1" applyFont="1" applyBorder="1"/>
    <xf numFmtId="0" fontId="8" fillId="0" borderId="78" xfId="0" applyFont="1" applyFill="1" applyBorder="1" applyAlignment="1">
      <alignment horizontal="right" vertical="top" wrapText="1"/>
    </xf>
    <xf numFmtId="41" fontId="8" fillId="0" borderId="65" xfId="1" applyFont="1" applyBorder="1" applyAlignment="1">
      <alignment horizontal="center"/>
    </xf>
    <xf numFmtId="41" fontId="8" fillId="0" borderId="66" xfId="1" applyFont="1" applyBorder="1"/>
    <xf numFmtId="0" fontId="8" fillId="5" borderId="67" xfId="0" applyFont="1" applyFill="1" applyBorder="1" applyAlignment="1">
      <alignment horizontal="center" wrapText="1"/>
    </xf>
    <xf numFmtId="0" fontId="8" fillId="5" borderId="68" xfId="0" applyFont="1" applyFill="1" applyBorder="1" applyAlignment="1">
      <alignment horizontal="center" vertical="center"/>
    </xf>
    <xf numFmtId="0" fontId="8" fillId="5" borderId="69" xfId="0" applyFont="1" applyFill="1" applyBorder="1" applyAlignment="1">
      <alignment horizontal="center"/>
    </xf>
    <xf numFmtId="0" fontId="8" fillId="5" borderId="70" xfId="0" applyFont="1" applyFill="1" applyBorder="1" applyAlignment="1">
      <alignment horizontal="center"/>
    </xf>
    <xf numFmtId="0" fontId="8" fillId="4" borderId="71" xfId="0" quotePrefix="1" applyFont="1" applyFill="1" applyBorder="1" applyAlignment="1">
      <alignment horizontal="center" vertical="top" wrapText="1"/>
    </xf>
    <xf numFmtId="0" fontId="8" fillId="4" borderId="72" xfId="0" quotePrefix="1" applyFont="1" applyFill="1" applyBorder="1" applyAlignment="1">
      <alignment horizontal="center" vertical="top" wrapText="1"/>
    </xf>
    <xf numFmtId="0" fontId="5" fillId="5" borderId="80" xfId="0" applyFont="1" applyFill="1" applyBorder="1" applyAlignment="1">
      <alignment horizontal="center" vertical="center" wrapText="1"/>
    </xf>
    <xf numFmtId="0" fontId="5" fillId="5" borderId="81" xfId="0" applyFont="1" applyFill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0" fontId="5" fillId="5" borderId="83" xfId="0" applyFont="1" applyFill="1" applyBorder="1" applyAlignment="1">
      <alignment horizontal="center" vertical="center" wrapText="1"/>
    </xf>
    <xf numFmtId="0" fontId="2" fillId="4" borderId="84" xfId="0" quotePrefix="1" applyFont="1" applyFill="1" applyBorder="1" applyAlignment="1">
      <alignment horizontal="center" vertical="top" wrapText="1"/>
    </xf>
    <xf numFmtId="0" fontId="2" fillId="4" borderId="85" xfId="0" quotePrefix="1" applyFont="1" applyFill="1" applyBorder="1" applyAlignment="1">
      <alignment horizontal="center" vertical="top" wrapText="1"/>
    </xf>
    <xf numFmtId="0" fontId="2" fillId="4" borderId="86" xfId="0" quotePrefix="1" applyFont="1" applyFill="1" applyBorder="1" applyAlignment="1">
      <alignment horizontal="center" vertical="top" wrapText="1"/>
    </xf>
    <xf numFmtId="0" fontId="2" fillId="4" borderId="12" xfId="0" quotePrefix="1" applyFont="1" applyFill="1" applyBorder="1" applyAlignment="1">
      <alignment horizontal="center" vertical="top" wrapText="1"/>
    </xf>
    <xf numFmtId="0" fontId="2" fillId="4" borderId="13" xfId="0" quotePrefix="1" applyFont="1" applyFill="1" applyBorder="1" applyAlignment="1">
      <alignment horizontal="center" vertical="top"/>
    </xf>
    <xf numFmtId="0" fontId="2" fillId="4" borderId="14" xfId="0" quotePrefix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6" fillId="3" borderId="27" xfId="0" quotePrefix="1" applyFont="1" applyFill="1" applyBorder="1" applyAlignment="1">
      <alignment horizontal="center" vertical="top" wrapText="1"/>
    </xf>
    <xf numFmtId="0" fontId="6" fillId="3" borderId="28" xfId="0" quotePrefix="1" applyFont="1" applyFill="1" applyBorder="1" applyAlignment="1">
      <alignment horizontal="center" vertical="top" wrapText="1"/>
    </xf>
    <xf numFmtId="41" fontId="6" fillId="0" borderId="30" xfId="1" applyFont="1" applyBorder="1" applyAlignment="1" applyProtection="1">
      <alignment vertical="top"/>
      <protection locked="0"/>
    </xf>
    <xf numFmtId="41" fontId="6" fillId="0" borderId="31" xfId="1" applyFont="1" applyBorder="1" applyAlignment="1" applyProtection="1">
      <alignment vertical="top"/>
      <protection locked="0"/>
    </xf>
    <xf numFmtId="41" fontId="6" fillId="0" borderId="33" xfId="1" applyFont="1" applyBorder="1" applyProtection="1">
      <protection locked="0"/>
    </xf>
    <xf numFmtId="41" fontId="6" fillId="0" borderId="34" xfId="1" applyFont="1" applyBorder="1" applyProtection="1">
      <protection locked="0"/>
    </xf>
    <xf numFmtId="41" fontId="6" fillId="0" borderId="54" xfId="1" applyFont="1" applyBorder="1" applyProtection="1">
      <protection locked="0"/>
    </xf>
    <xf numFmtId="41" fontId="6" fillId="0" borderId="35" xfId="1" applyFont="1" applyBorder="1" applyProtection="1">
      <protection locked="0"/>
    </xf>
    <xf numFmtId="41" fontId="6" fillId="0" borderId="30" xfId="1" applyFont="1" applyBorder="1" applyProtection="1">
      <protection locked="0"/>
    </xf>
    <xf numFmtId="41" fontId="6" fillId="0" borderId="31" xfId="1" applyFont="1" applyBorder="1" applyProtection="1">
      <protection locked="0"/>
    </xf>
    <xf numFmtId="166" fontId="6" fillId="0" borderId="30" xfId="1" applyNumberFormat="1" applyFont="1" applyBorder="1" applyAlignment="1" applyProtection="1">
      <alignment vertical="top"/>
      <protection locked="0"/>
    </xf>
    <xf numFmtId="166" fontId="6" fillId="0" borderId="31" xfId="1" applyNumberFormat="1" applyFont="1" applyBorder="1" applyAlignment="1" applyProtection="1">
      <alignment vertical="top"/>
      <protection locked="0"/>
    </xf>
    <xf numFmtId="166" fontId="6" fillId="0" borderId="33" xfId="1" applyNumberFormat="1" applyFont="1" applyBorder="1" applyAlignment="1" applyProtection="1">
      <alignment vertical="top"/>
      <protection locked="0"/>
    </xf>
    <xf numFmtId="166" fontId="6" fillId="0" borderId="34" xfId="1" applyNumberFormat="1" applyFont="1" applyBorder="1" applyAlignment="1" applyProtection="1">
      <alignment vertical="top"/>
      <protection locked="0"/>
    </xf>
    <xf numFmtId="166" fontId="8" fillId="0" borderId="54" xfId="1" applyNumberFormat="1" applyFont="1" applyBorder="1" applyAlignment="1" applyProtection="1">
      <alignment vertical="top"/>
      <protection locked="0"/>
    </xf>
    <xf numFmtId="166" fontId="8" fillId="0" borderId="35" xfId="1" applyNumberFormat="1" applyFont="1" applyBorder="1" applyAlignment="1" applyProtection="1">
      <alignment vertical="top"/>
      <protection locked="0"/>
    </xf>
    <xf numFmtId="0" fontId="6" fillId="0" borderId="94" xfId="0" applyFont="1" applyBorder="1" applyAlignment="1">
      <alignment vertical="top" wrapText="1"/>
    </xf>
    <xf numFmtId="0" fontId="6" fillId="0" borderId="95" xfId="0" applyFont="1" applyBorder="1" applyAlignment="1">
      <alignment vertical="top" wrapText="1"/>
    </xf>
    <xf numFmtId="0" fontId="6" fillId="0" borderId="87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9" fillId="0" borderId="96" xfId="0" applyFont="1" applyBorder="1" applyAlignment="1">
      <alignment horizontal="center" vertical="top" wrapText="1"/>
    </xf>
    <xf numFmtId="0" fontId="9" fillId="0" borderId="88" xfId="0" applyFont="1" applyBorder="1" applyAlignment="1">
      <alignment horizontal="center" vertical="top" wrapText="1"/>
    </xf>
    <xf numFmtId="0" fontId="6" fillId="0" borderId="58" xfId="0" applyFont="1" applyBorder="1" applyAlignment="1">
      <alignment horizontal="center" vertical="top" wrapText="1"/>
    </xf>
    <xf numFmtId="0" fontId="6" fillId="0" borderId="59" xfId="0" applyFont="1" applyBorder="1" applyAlignment="1">
      <alignment vertical="top" wrapText="1"/>
    </xf>
    <xf numFmtId="0" fontId="10" fillId="0" borderId="59" xfId="0" applyFont="1" applyBorder="1" applyAlignment="1">
      <alignment horizontal="center" vertical="top" wrapText="1"/>
    </xf>
    <xf numFmtId="3" fontId="10" fillId="0" borderId="59" xfId="0" applyNumberFormat="1" applyFont="1" applyBorder="1" applyAlignment="1">
      <alignment horizontal="center" vertical="top" wrapText="1"/>
    </xf>
    <xf numFmtId="3" fontId="10" fillId="0" borderId="60" xfId="0" applyNumberFormat="1" applyFont="1" applyBorder="1" applyAlignment="1">
      <alignment horizontal="center" vertical="top" wrapText="1"/>
    </xf>
    <xf numFmtId="164" fontId="6" fillId="0" borderId="59" xfId="2" applyNumberFormat="1" applyFont="1" applyBorder="1" applyProtection="1">
      <protection locked="0"/>
    </xf>
    <xf numFmtId="164" fontId="6" fillId="0" borderId="60" xfId="2" applyNumberFormat="1" applyFont="1" applyBorder="1" applyProtection="1">
      <protection locked="0"/>
    </xf>
    <xf numFmtId="0" fontId="6" fillId="0" borderId="59" xfId="0" applyFont="1" applyBorder="1"/>
    <xf numFmtId="0" fontId="6" fillId="0" borderId="60" xfId="0" applyFont="1" applyBorder="1"/>
    <xf numFmtId="3" fontId="10" fillId="0" borderId="59" xfId="0" applyNumberFormat="1" applyFont="1" applyFill="1" applyBorder="1" applyAlignment="1">
      <alignment horizontal="right" vertical="top" wrapText="1"/>
    </xf>
    <xf numFmtId="3" fontId="10" fillId="0" borderId="60" xfId="0" applyNumberFormat="1" applyFont="1" applyFill="1" applyBorder="1" applyAlignment="1">
      <alignment horizontal="right" vertical="top" wrapText="1"/>
    </xf>
    <xf numFmtId="3" fontId="10" fillId="0" borderId="62" xfId="0" applyNumberFormat="1" applyFont="1" applyFill="1" applyBorder="1" applyAlignment="1">
      <alignment horizontal="right" wrapText="1"/>
    </xf>
    <xf numFmtId="3" fontId="10" fillId="0" borderId="63" xfId="0" applyNumberFormat="1" applyFont="1" applyFill="1" applyBorder="1" applyAlignment="1">
      <alignment horizontal="right" wrapText="1"/>
    </xf>
    <xf numFmtId="0" fontId="6" fillId="0" borderId="97" xfId="0" applyFont="1" applyBorder="1" applyAlignment="1">
      <alignment horizontal="center" vertical="top" wrapText="1"/>
    </xf>
    <xf numFmtId="0" fontId="6" fillId="0" borderId="98" xfId="0" applyFont="1" applyBorder="1" applyAlignment="1">
      <alignment vertical="top" wrapText="1"/>
    </xf>
    <xf numFmtId="0" fontId="10" fillId="0" borderId="98" xfId="0" applyFont="1" applyBorder="1" applyAlignment="1">
      <alignment horizontal="center" vertical="top" wrapText="1"/>
    </xf>
    <xf numFmtId="3" fontId="10" fillId="0" borderId="98" xfId="0" applyNumberFormat="1" applyFont="1" applyBorder="1" applyAlignment="1">
      <alignment horizontal="center" vertical="top" wrapText="1"/>
    </xf>
    <xf numFmtId="3" fontId="10" fillId="0" borderId="99" xfId="0" applyNumberFormat="1" applyFont="1" applyBorder="1" applyAlignment="1">
      <alignment horizontal="center" vertical="top" wrapText="1"/>
    </xf>
    <xf numFmtId="41" fontId="8" fillId="0" borderId="56" xfId="1" applyFont="1" applyBorder="1" applyAlignment="1" applyProtection="1">
      <alignment horizontal="right"/>
      <protection locked="0"/>
    </xf>
    <xf numFmtId="41" fontId="8" fillId="0" borderId="57" xfId="1" applyFont="1" applyBorder="1" applyAlignment="1" applyProtection="1">
      <alignment horizontal="right"/>
      <protection locked="0"/>
    </xf>
    <xf numFmtId="0" fontId="8" fillId="5" borderId="46" xfId="0" quotePrefix="1" applyFont="1" applyFill="1" applyBorder="1" applyAlignment="1">
      <alignment horizontal="center" vertical="top" wrapText="1"/>
    </xf>
    <xf numFmtId="0" fontId="8" fillId="5" borderId="45" xfId="0" quotePrefix="1" applyFont="1" applyFill="1" applyBorder="1" applyAlignment="1">
      <alignment horizontal="center" vertical="top" wrapText="1"/>
    </xf>
    <xf numFmtId="0" fontId="8" fillId="4" borderId="46" xfId="0" applyFont="1" applyFill="1" applyBorder="1" applyAlignment="1">
      <alignment horizontal="center" vertical="top" wrapText="1"/>
    </xf>
    <xf numFmtId="0" fontId="8" fillId="4" borderId="46" xfId="0" applyFont="1" applyFill="1" applyBorder="1" applyAlignment="1">
      <alignment horizontal="center" wrapText="1"/>
    </xf>
    <xf numFmtId="0" fontId="8" fillId="4" borderId="45" xfId="0" applyFont="1" applyFill="1" applyBorder="1" applyAlignment="1">
      <alignment horizontal="center" wrapText="1"/>
    </xf>
    <xf numFmtId="41" fontId="2" fillId="0" borderId="41" xfId="1" applyFont="1" applyFill="1" applyBorder="1" applyAlignment="1">
      <alignment horizontal="right" vertical="top" wrapText="1"/>
    </xf>
    <xf numFmtId="41" fontId="2" fillId="0" borderId="40" xfId="1" applyFont="1" applyBorder="1" applyAlignment="1">
      <alignment horizontal="right"/>
    </xf>
    <xf numFmtId="41" fontId="2" fillId="0" borderId="41" xfId="1" applyFont="1" applyBorder="1" applyAlignment="1">
      <alignment horizontal="right" vertical="top" wrapText="1"/>
    </xf>
    <xf numFmtId="41" fontId="2" fillId="0" borderId="90" xfId="1" applyFont="1" applyBorder="1" applyAlignment="1">
      <alignment horizontal="right" vertical="top" wrapText="1"/>
    </xf>
    <xf numFmtId="41" fontId="6" fillId="0" borderId="100" xfId="1" applyFont="1" applyBorder="1" applyAlignment="1">
      <alignment horizontal="right" vertical="center"/>
    </xf>
    <xf numFmtId="41" fontId="6" fillId="0" borderId="101" xfId="1" applyFont="1" applyBorder="1" applyAlignment="1">
      <alignment horizontal="right"/>
    </xf>
    <xf numFmtId="41" fontId="6" fillId="0" borderId="101" xfId="1" applyFont="1" applyBorder="1" applyAlignment="1">
      <alignment horizontal="right" vertical="center"/>
    </xf>
    <xf numFmtId="41" fontId="6" fillId="0" borderId="101" xfId="1" applyFont="1" applyFill="1" applyBorder="1" applyAlignment="1">
      <alignment horizontal="right" vertical="center"/>
    </xf>
    <xf numFmtId="41" fontId="6" fillId="0" borderId="102" xfId="1" applyFont="1" applyBorder="1" applyAlignment="1">
      <alignment horizontal="right"/>
    </xf>
    <xf numFmtId="41" fontId="2" fillId="0" borderId="41" xfId="1" quotePrefix="1" applyFont="1" applyFill="1" applyBorder="1" applyAlignment="1">
      <alignment horizontal="right" vertical="top" wrapText="1"/>
    </xf>
    <xf numFmtId="41" fontId="2" fillId="0" borderId="40" xfId="1" quotePrefix="1" applyFont="1" applyFill="1" applyBorder="1" applyAlignment="1">
      <alignment horizontal="right" vertical="top" wrapText="1"/>
    </xf>
    <xf numFmtId="41" fontId="2" fillId="0" borderId="103" xfId="1" applyFont="1" applyBorder="1" applyAlignment="1">
      <alignment horizontal="right"/>
    </xf>
    <xf numFmtId="0" fontId="5" fillId="0" borderId="15" xfId="0" applyFont="1" applyFill="1" applyBorder="1" applyAlignment="1">
      <alignment horizontal="right" vertical="top" wrapText="1"/>
    </xf>
    <xf numFmtId="41" fontId="5" fillId="0" borderId="16" xfId="1" applyFont="1" applyFill="1" applyBorder="1" applyAlignment="1">
      <alignment vertical="top"/>
    </xf>
    <xf numFmtId="0" fontId="5" fillId="0" borderId="1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5" borderId="19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top"/>
    </xf>
    <xf numFmtId="0" fontId="5" fillId="5" borderId="11" xfId="0" applyFont="1" applyFill="1" applyBorder="1" applyAlignment="1">
      <alignment horizontal="center" vertical="top"/>
    </xf>
    <xf numFmtId="0" fontId="0" fillId="0" borderId="0" xfId="0" applyAlignment="1">
      <alignment horizontal="left" wrapText="1"/>
    </xf>
    <xf numFmtId="0" fontId="11" fillId="0" borderId="39" xfId="0" applyFont="1" applyBorder="1" applyAlignment="1">
      <alignment horizontal="left" vertical="top"/>
    </xf>
    <xf numFmtId="0" fontId="9" fillId="0" borderId="39" xfId="0" applyFont="1" applyBorder="1" applyAlignment="1">
      <alignment horizontal="left" vertical="top"/>
    </xf>
    <xf numFmtId="0" fontId="6" fillId="0" borderId="32" xfId="0" applyFont="1" applyFill="1" applyBorder="1" applyAlignment="1">
      <alignment horizontal="right" vertical="top" wrapText="1"/>
    </xf>
    <xf numFmtId="0" fontId="6" fillId="0" borderId="33" xfId="0" applyFont="1" applyFill="1" applyBorder="1" applyAlignment="1">
      <alignment horizontal="right" vertical="top" wrapText="1"/>
    </xf>
    <xf numFmtId="0" fontId="6" fillId="0" borderId="29" xfId="0" applyFont="1" applyFill="1" applyBorder="1" applyAlignment="1">
      <alignment horizontal="right" vertical="top" wrapText="1"/>
    </xf>
    <xf numFmtId="0" fontId="6" fillId="0" borderId="30" xfId="0" applyFont="1" applyFill="1" applyBorder="1" applyAlignment="1">
      <alignment horizontal="right" vertical="top" wrapText="1"/>
    </xf>
    <xf numFmtId="0" fontId="6" fillId="0" borderId="36" xfId="0" applyFont="1" applyFill="1" applyBorder="1" applyAlignment="1">
      <alignment horizontal="right" vertical="top" wrapText="1"/>
    </xf>
    <xf numFmtId="0" fontId="6" fillId="0" borderId="37" xfId="0" applyFont="1" applyFill="1" applyBorder="1" applyAlignment="1">
      <alignment horizontal="right" vertical="top" wrapText="1"/>
    </xf>
    <xf numFmtId="0" fontId="6" fillId="0" borderId="53" xfId="0" applyFont="1" applyFill="1" applyBorder="1" applyAlignment="1">
      <alignment horizontal="right" vertical="top" wrapText="1"/>
    </xf>
    <xf numFmtId="0" fontId="6" fillId="0" borderId="54" xfId="0" applyFont="1" applyFill="1" applyBorder="1" applyAlignment="1">
      <alignment horizontal="right" vertical="top" wrapText="1"/>
    </xf>
    <xf numFmtId="0" fontId="8" fillId="0" borderId="53" xfId="0" applyFont="1" applyFill="1" applyBorder="1" applyAlignment="1">
      <alignment horizontal="right" vertical="top" wrapText="1"/>
    </xf>
    <xf numFmtId="0" fontId="8" fillId="0" borderId="54" xfId="0" applyFont="1" applyFill="1" applyBorder="1" applyAlignment="1">
      <alignment horizontal="right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6" fillId="3" borderId="25" xfId="0" quotePrefix="1" applyFont="1" applyFill="1" applyBorder="1" applyAlignment="1">
      <alignment horizontal="center" vertical="top" wrapText="1"/>
    </xf>
    <xf numFmtId="0" fontId="6" fillId="3" borderId="26" xfId="0" applyFont="1" applyFill="1" applyBorder="1" applyAlignment="1">
      <alignment horizontal="center" vertical="top" wrapText="1"/>
    </xf>
    <xf numFmtId="0" fontId="6" fillId="0" borderId="58" xfId="0" applyFont="1" applyFill="1" applyBorder="1" applyAlignment="1">
      <alignment horizontal="right" vertical="top" wrapText="1"/>
    </xf>
    <xf numFmtId="0" fontId="6" fillId="0" borderId="59" xfId="0" applyFont="1" applyFill="1" applyBorder="1" applyAlignment="1">
      <alignment horizontal="right" vertical="top" wrapText="1"/>
    </xf>
    <xf numFmtId="0" fontId="8" fillId="5" borderId="47" xfId="0" quotePrefix="1" applyFont="1" applyFill="1" applyBorder="1" applyAlignment="1">
      <alignment horizontal="center" vertical="top" wrapText="1"/>
    </xf>
    <xf numFmtId="0" fontId="8" fillId="5" borderId="46" xfId="0" applyFont="1" applyFill="1" applyBorder="1" applyAlignment="1">
      <alignment horizontal="center" vertical="top" wrapText="1"/>
    </xf>
    <xf numFmtId="0" fontId="8" fillId="0" borderId="55" xfId="0" applyFont="1" applyFill="1" applyBorder="1" applyAlignment="1">
      <alignment horizontal="right" vertical="top" wrapText="1"/>
    </xf>
    <xf numFmtId="0" fontId="8" fillId="0" borderId="56" xfId="0" applyFont="1" applyFill="1" applyBorder="1" applyAlignment="1">
      <alignment horizontal="right" vertical="top" wrapText="1"/>
    </xf>
    <xf numFmtId="0" fontId="9" fillId="0" borderId="39" xfId="0" applyFont="1" applyBorder="1" applyAlignment="1">
      <alignment horizontal="left"/>
    </xf>
    <xf numFmtId="0" fontId="6" fillId="0" borderId="61" xfId="0" applyFont="1" applyFill="1" applyBorder="1" applyAlignment="1">
      <alignment horizontal="right" vertical="top" wrapText="1"/>
    </xf>
    <xf numFmtId="0" fontId="6" fillId="0" borderId="62" xfId="0" applyFont="1" applyFill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 wrapText="1"/>
    </xf>
    <xf numFmtId="0" fontId="8" fillId="4" borderId="49" xfId="0" applyFont="1" applyFill="1" applyBorder="1" applyAlignment="1">
      <alignment horizontal="center" wrapText="1"/>
    </xf>
    <xf numFmtId="0" fontId="8" fillId="4" borderId="47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8" fillId="4" borderId="49" xfId="0" applyFont="1" applyFill="1" applyBorder="1" applyAlignment="1">
      <alignment horizontal="center" vertical="top" wrapText="1"/>
    </xf>
    <xf numFmtId="0" fontId="8" fillId="4" borderId="48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8" fillId="5" borderId="73" xfId="0" applyFont="1" applyFill="1" applyBorder="1" applyAlignment="1">
      <alignment horizontal="center" vertical="center" wrapText="1"/>
    </xf>
    <xf numFmtId="0" fontId="8" fillId="5" borderId="74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5" borderId="7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09\2017\309%20201712%20CLOSING\309%20201712%20CLOSING\rekap%20sip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2401"/>
      <sheetName val="52402"/>
      <sheetName val="52404"/>
      <sheetName val="52405"/>
      <sheetName val="Sheet4"/>
      <sheetName val="Sheet5"/>
    </sheetNames>
    <sheetDataSet>
      <sheetData sheetId="0" refreshError="1">
        <row r="17">
          <cell r="U17">
            <v>105</v>
          </cell>
          <cell r="V17">
            <v>1212.8486599999999</v>
          </cell>
        </row>
        <row r="18">
          <cell r="U18">
            <v>103161</v>
          </cell>
          <cell r="V18">
            <v>68423.75</v>
          </cell>
        </row>
        <row r="19">
          <cell r="U19">
            <v>2861</v>
          </cell>
          <cell r="V19">
            <v>4061.15</v>
          </cell>
        </row>
        <row r="20">
          <cell r="U20">
            <v>4050</v>
          </cell>
          <cell r="V20">
            <v>10580</v>
          </cell>
        </row>
        <row r="21">
          <cell r="U21">
            <v>517</v>
          </cell>
          <cell r="V21">
            <v>38391.65</v>
          </cell>
        </row>
        <row r="22">
          <cell r="U22">
            <v>393</v>
          </cell>
          <cell r="V22">
            <v>941.34</v>
          </cell>
        </row>
      </sheetData>
      <sheetData sheetId="1" refreshError="1">
        <row r="17">
          <cell r="U17">
            <v>93</v>
          </cell>
          <cell r="V17">
            <v>1092.8087800000001</v>
          </cell>
        </row>
        <row r="18">
          <cell r="U18">
            <v>53209</v>
          </cell>
          <cell r="V18">
            <v>37162.300000000003</v>
          </cell>
        </row>
        <row r="19">
          <cell r="U19">
            <v>1358</v>
          </cell>
          <cell r="V19">
            <v>2144</v>
          </cell>
        </row>
        <row r="20">
          <cell r="U20">
            <v>2098</v>
          </cell>
          <cell r="V20">
            <v>6740.35</v>
          </cell>
        </row>
        <row r="21">
          <cell r="U21">
            <v>121</v>
          </cell>
          <cell r="V21">
            <v>3197.45</v>
          </cell>
        </row>
        <row r="22">
          <cell r="U22">
            <v>347</v>
          </cell>
          <cell r="V22">
            <v>961.22</v>
          </cell>
        </row>
      </sheetData>
      <sheetData sheetId="2" refreshError="1">
        <row r="17">
          <cell r="U17">
            <v>379</v>
          </cell>
          <cell r="V17">
            <v>3837.00686</v>
          </cell>
        </row>
        <row r="18">
          <cell r="U18">
            <v>131013</v>
          </cell>
          <cell r="V18">
            <v>94910.9</v>
          </cell>
        </row>
        <row r="19">
          <cell r="U19">
            <v>3157</v>
          </cell>
          <cell r="V19">
            <v>11358.45</v>
          </cell>
        </row>
        <row r="20">
          <cell r="U20">
            <v>6295</v>
          </cell>
          <cell r="V20">
            <v>22380.1</v>
          </cell>
        </row>
        <row r="21">
          <cell r="U21">
            <v>147</v>
          </cell>
          <cell r="V21">
            <v>20824.599999999999</v>
          </cell>
        </row>
        <row r="22">
          <cell r="U22">
            <v>714</v>
          </cell>
          <cell r="V22">
            <v>1733.14</v>
          </cell>
        </row>
      </sheetData>
      <sheetData sheetId="3" refreshError="1">
        <row r="17">
          <cell r="U17">
            <v>171</v>
          </cell>
          <cell r="V17">
            <v>1050.9771499999999</v>
          </cell>
        </row>
        <row r="18">
          <cell r="U18">
            <v>81224</v>
          </cell>
          <cell r="V18">
            <v>49235.45</v>
          </cell>
        </row>
        <row r="19">
          <cell r="U19">
            <v>2238</v>
          </cell>
          <cell r="V19">
            <v>2225.1999999999998</v>
          </cell>
        </row>
        <row r="20">
          <cell r="U20">
            <v>2310</v>
          </cell>
          <cell r="V20">
            <v>4975.55</v>
          </cell>
        </row>
        <row r="21">
          <cell r="U21">
            <v>108</v>
          </cell>
          <cell r="V21">
            <v>12020.15</v>
          </cell>
        </row>
        <row r="22">
          <cell r="U22">
            <v>329</v>
          </cell>
          <cell r="V22">
            <v>872.85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B2:G39"/>
  <sheetViews>
    <sheetView tabSelected="1" workbookViewId="0">
      <selection activeCell="I20" sqref="I20"/>
    </sheetView>
  </sheetViews>
  <sheetFormatPr defaultRowHeight="15"/>
  <cols>
    <col min="1" max="1" width="6.140625" customWidth="1"/>
    <col min="2" max="2" width="19.140625" customWidth="1"/>
    <col min="3" max="3" width="16.5703125" customWidth="1"/>
    <col min="4" max="4" width="11.5703125" customWidth="1"/>
    <col min="5" max="5" width="14.140625" customWidth="1"/>
    <col min="6" max="6" width="11.140625" customWidth="1"/>
  </cols>
  <sheetData>
    <row r="2" spans="2:7">
      <c r="B2" s="165" t="s">
        <v>91</v>
      </c>
      <c r="C2" s="165"/>
      <c r="D2" s="165"/>
      <c r="E2" s="165"/>
      <c r="F2" s="165"/>
      <c r="G2" s="165"/>
    </row>
    <row r="3" spans="2:7">
      <c r="B3" s="166" t="s">
        <v>0</v>
      </c>
      <c r="C3" s="166"/>
      <c r="D3" s="166"/>
      <c r="E3" s="166"/>
      <c r="F3" s="166"/>
      <c r="G3" s="166"/>
    </row>
    <row r="4" spans="2:7">
      <c r="B4" s="167" t="s">
        <v>101</v>
      </c>
      <c r="C4" s="167"/>
      <c r="D4" s="167"/>
      <c r="E4" s="167"/>
      <c r="F4" s="167"/>
      <c r="G4" s="167"/>
    </row>
    <row r="5" spans="2:7" ht="15.75" thickBot="1">
      <c r="B5" s="11"/>
      <c r="C5" s="11"/>
      <c r="D5" s="11"/>
      <c r="E5" s="11"/>
      <c r="F5" s="11"/>
      <c r="G5" s="11"/>
    </row>
    <row r="6" spans="2:7" ht="16.5" thickTop="1" thickBot="1">
      <c r="B6" s="168" t="s">
        <v>1</v>
      </c>
      <c r="C6" s="170" t="s">
        <v>2</v>
      </c>
      <c r="D6" s="172" t="s">
        <v>3</v>
      </c>
      <c r="E6" s="172"/>
      <c r="F6" s="172"/>
      <c r="G6" s="173"/>
    </row>
    <row r="7" spans="2:7" ht="24.75" thickBot="1">
      <c r="B7" s="169"/>
      <c r="C7" s="171"/>
      <c r="D7" s="95" t="s">
        <v>4</v>
      </c>
      <c r="E7" s="96" t="s">
        <v>5</v>
      </c>
      <c r="F7" s="96" t="s">
        <v>6</v>
      </c>
      <c r="G7" s="97" t="s">
        <v>7</v>
      </c>
    </row>
    <row r="8" spans="2:7" ht="15.75" thickBot="1">
      <c r="B8" s="92" t="s">
        <v>8</v>
      </c>
      <c r="C8" s="93" t="s">
        <v>9</v>
      </c>
      <c r="D8" s="93" t="s">
        <v>10</v>
      </c>
      <c r="E8" s="93" t="s">
        <v>11</v>
      </c>
      <c r="F8" s="93" t="s">
        <v>12</v>
      </c>
      <c r="G8" s="94" t="s">
        <v>13</v>
      </c>
    </row>
    <row r="9" spans="2:7">
      <c r="B9" s="9" t="s">
        <v>14</v>
      </c>
      <c r="C9" s="12">
        <v>18206</v>
      </c>
      <c r="D9" s="13">
        <v>529546</v>
      </c>
      <c r="E9" s="7" t="s">
        <v>15</v>
      </c>
      <c r="F9" s="7" t="s">
        <v>15</v>
      </c>
      <c r="G9" s="10" t="s">
        <v>15</v>
      </c>
    </row>
    <row r="10" spans="2:7">
      <c r="B10" s="1" t="s">
        <v>16</v>
      </c>
      <c r="C10" s="14">
        <v>16214</v>
      </c>
      <c r="D10" s="15">
        <v>275723</v>
      </c>
      <c r="E10" s="3" t="s">
        <v>15</v>
      </c>
      <c r="F10" s="3" t="s">
        <v>15</v>
      </c>
      <c r="G10" s="4" t="s">
        <v>15</v>
      </c>
    </row>
    <row r="11" spans="2:7">
      <c r="B11" s="1" t="s">
        <v>17</v>
      </c>
      <c r="C11" s="14">
        <v>20411</v>
      </c>
      <c r="D11" s="15">
        <v>491265</v>
      </c>
      <c r="E11" s="3" t="s">
        <v>15</v>
      </c>
      <c r="F11" s="3" t="s">
        <v>15</v>
      </c>
      <c r="G11" s="4" t="s">
        <v>15</v>
      </c>
    </row>
    <row r="12" spans="2:7">
      <c r="B12" s="1" t="s">
        <v>18</v>
      </c>
      <c r="C12" s="15">
        <v>22441</v>
      </c>
      <c r="D12" s="15">
        <v>322106</v>
      </c>
      <c r="E12" s="3" t="s">
        <v>15</v>
      </c>
      <c r="F12" s="3" t="s">
        <v>15</v>
      </c>
      <c r="G12" s="4" t="s">
        <v>15</v>
      </c>
    </row>
    <row r="13" spans="2:7">
      <c r="B13" s="1" t="s">
        <v>19</v>
      </c>
      <c r="C13" s="14">
        <v>21334</v>
      </c>
      <c r="D13" s="15">
        <v>366018</v>
      </c>
      <c r="E13" s="3" t="s">
        <v>15</v>
      </c>
      <c r="F13" s="3" t="s">
        <v>15</v>
      </c>
      <c r="G13" s="4" t="s">
        <v>15</v>
      </c>
    </row>
    <row r="14" spans="2:7">
      <c r="B14" s="1" t="s">
        <v>20</v>
      </c>
      <c r="C14" s="15">
        <v>26438</v>
      </c>
      <c r="D14" s="15">
        <v>580655</v>
      </c>
      <c r="E14" s="3" t="s">
        <v>15</v>
      </c>
      <c r="F14" s="3" t="s">
        <v>15</v>
      </c>
      <c r="G14" s="4" t="s">
        <v>15</v>
      </c>
    </row>
    <row r="15" spans="2:7">
      <c r="B15" s="1" t="s">
        <v>21</v>
      </c>
      <c r="C15" s="15">
        <v>12162</v>
      </c>
      <c r="D15" s="15">
        <v>229632</v>
      </c>
      <c r="E15" s="3" t="s">
        <v>15</v>
      </c>
      <c r="F15" s="3" t="s">
        <v>15</v>
      </c>
      <c r="G15" s="4" t="s">
        <v>15</v>
      </c>
    </row>
    <row r="16" spans="2:7">
      <c r="B16" s="1" t="s">
        <v>22</v>
      </c>
      <c r="C16" s="15">
        <v>7664</v>
      </c>
      <c r="D16" s="15">
        <v>137549</v>
      </c>
      <c r="E16" s="3" t="s">
        <v>15</v>
      </c>
      <c r="F16" s="3" t="s">
        <v>15</v>
      </c>
      <c r="G16" s="4" t="s">
        <v>15</v>
      </c>
    </row>
    <row r="17" spans="2:7">
      <c r="B17" s="1" t="s">
        <v>23</v>
      </c>
      <c r="C17" s="15">
        <v>22254</v>
      </c>
      <c r="D17" s="15">
        <v>633138</v>
      </c>
      <c r="E17" s="3" t="s">
        <v>15</v>
      </c>
      <c r="F17" s="3" t="s">
        <v>15</v>
      </c>
      <c r="G17" s="4" t="s">
        <v>15</v>
      </c>
    </row>
    <row r="18" spans="2:7">
      <c r="B18" s="1" t="s">
        <v>24</v>
      </c>
      <c r="C18" s="15">
        <v>14717</v>
      </c>
      <c r="D18" s="15">
        <v>393539</v>
      </c>
      <c r="E18" s="3" t="s">
        <v>15</v>
      </c>
      <c r="F18" s="3" t="s">
        <v>15</v>
      </c>
      <c r="G18" s="4" t="s">
        <v>15</v>
      </c>
    </row>
    <row r="19" spans="2:7">
      <c r="B19" s="1" t="s">
        <v>25</v>
      </c>
      <c r="C19" s="15">
        <v>13153</v>
      </c>
      <c r="D19" s="15">
        <v>384477</v>
      </c>
      <c r="E19" s="3" t="s">
        <v>15</v>
      </c>
      <c r="F19" s="3" t="s">
        <v>15</v>
      </c>
      <c r="G19" s="4" t="s">
        <v>15</v>
      </c>
    </row>
    <row r="20" spans="2:7">
      <c r="B20" s="1" t="s">
        <v>26</v>
      </c>
      <c r="C20" s="15">
        <v>16086</v>
      </c>
      <c r="D20" s="15">
        <v>367449</v>
      </c>
      <c r="E20" s="3" t="s">
        <v>15</v>
      </c>
      <c r="F20" s="3" t="s">
        <v>15</v>
      </c>
      <c r="G20" s="4" t="s">
        <v>15</v>
      </c>
    </row>
    <row r="21" spans="2:7">
      <c r="B21" s="1" t="s">
        <v>27</v>
      </c>
      <c r="C21" s="15">
        <v>24162</v>
      </c>
      <c r="D21" s="15">
        <v>640434</v>
      </c>
      <c r="E21" s="3" t="s">
        <v>15</v>
      </c>
      <c r="F21" s="3" t="s">
        <v>15</v>
      </c>
      <c r="G21" s="4" t="s">
        <v>15</v>
      </c>
    </row>
    <row r="22" spans="2:7">
      <c r="B22" s="1" t="s">
        <v>28</v>
      </c>
      <c r="C22" s="15">
        <v>17044</v>
      </c>
      <c r="D22" s="15">
        <v>429329</v>
      </c>
      <c r="E22" s="3" t="s">
        <v>15</v>
      </c>
      <c r="F22" s="3" t="s">
        <v>15</v>
      </c>
      <c r="G22" s="4" t="s">
        <v>15</v>
      </c>
    </row>
    <row r="23" spans="2:7">
      <c r="B23" s="1" t="s">
        <v>29</v>
      </c>
      <c r="C23" s="15">
        <v>16959</v>
      </c>
      <c r="D23" s="15">
        <v>282204</v>
      </c>
      <c r="E23" s="3" t="s">
        <v>15</v>
      </c>
      <c r="F23" s="3" t="s">
        <v>15</v>
      </c>
      <c r="G23" s="4" t="s">
        <v>15</v>
      </c>
    </row>
    <row r="24" spans="2:7">
      <c r="B24" s="1" t="s">
        <v>30</v>
      </c>
      <c r="C24" s="15">
        <v>21372</v>
      </c>
      <c r="D24" s="15">
        <v>367292</v>
      </c>
      <c r="E24" s="3" t="s">
        <v>15</v>
      </c>
      <c r="F24" s="3" t="s">
        <v>15</v>
      </c>
      <c r="G24" s="4" t="s">
        <v>15</v>
      </c>
    </row>
    <row r="25" spans="2:7">
      <c r="B25" s="1" t="s">
        <v>31</v>
      </c>
      <c r="C25" s="15">
        <v>21096</v>
      </c>
      <c r="D25" s="15">
        <v>573258</v>
      </c>
      <c r="E25" s="3" t="s">
        <v>15</v>
      </c>
      <c r="F25" s="3" t="s">
        <v>15</v>
      </c>
      <c r="G25" s="4" t="s">
        <v>15</v>
      </c>
    </row>
    <row r="26" spans="2:7">
      <c r="B26" s="1" t="s">
        <v>32</v>
      </c>
      <c r="C26" s="15">
        <v>15782</v>
      </c>
      <c r="D26" s="15">
        <v>683487</v>
      </c>
      <c r="E26" s="3" t="s">
        <v>15</v>
      </c>
      <c r="F26" s="3" t="s">
        <v>15</v>
      </c>
      <c r="G26" s="4" t="s">
        <v>15</v>
      </c>
    </row>
    <row r="27" spans="2:7">
      <c r="B27" s="1" t="s">
        <v>33</v>
      </c>
      <c r="C27" s="15">
        <v>15523</v>
      </c>
      <c r="D27" s="15">
        <v>340922</v>
      </c>
      <c r="E27" s="3" t="s">
        <v>15</v>
      </c>
      <c r="F27" s="3" t="s">
        <v>15</v>
      </c>
      <c r="G27" s="4" t="s">
        <v>15</v>
      </c>
    </row>
    <row r="28" spans="2:7">
      <c r="B28" s="1" t="s">
        <v>34</v>
      </c>
      <c r="C28" s="15">
        <v>16230</v>
      </c>
      <c r="D28" s="15">
        <v>296741</v>
      </c>
      <c r="E28" s="3" t="s">
        <v>15</v>
      </c>
      <c r="F28" s="3" t="s">
        <v>15</v>
      </c>
      <c r="G28" s="4" t="s">
        <v>15</v>
      </c>
    </row>
    <row r="29" spans="2:7">
      <c r="B29" s="1" t="s">
        <v>35</v>
      </c>
      <c r="C29" s="15">
        <v>18748</v>
      </c>
      <c r="D29" s="15">
        <v>345492</v>
      </c>
      <c r="E29" s="3" t="s">
        <v>15</v>
      </c>
      <c r="F29" s="3" t="s">
        <v>15</v>
      </c>
      <c r="G29" s="4" t="s">
        <v>15</v>
      </c>
    </row>
    <row r="30" spans="2:7">
      <c r="B30" s="1" t="s">
        <v>36</v>
      </c>
      <c r="C30" s="15">
        <v>20459</v>
      </c>
      <c r="D30" s="15">
        <v>409976</v>
      </c>
      <c r="E30" s="3" t="s">
        <v>15</v>
      </c>
      <c r="F30" s="3" t="s">
        <v>15</v>
      </c>
      <c r="G30" s="4" t="s">
        <v>15</v>
      </c>
    </row>
    <row r="31" spans="2:7">
      <c r="B31" s="1" t="s">
        <v>37</v>
      </c>
      <c r="C31" s="15">
        <v>13074</v>
      </c>
      <c r="D31" s="15">
        <v>149616</v>
      </c>
      <c r="E31" s="3" t="s">
        <v>15</v>
      </c>
      <c r="F31" s="3" t="s">
        <v>15</v>
      </c>
      <c r="G31" s="4" t="s">
        <v>15</v>
      </c>
    </row>
    <row r="32" spans="2:7">
      <c r="B32" s="1" t="s">
        <v>38</v>
      </c>
      <c r="C32" s="15">
        <v>15693</v>
      </c>
      <c r="D32" s="15">
        <v>856143</v>
      </c>
      <c r="E32" s="3" t="s">
        <v>15</v>
      </c>
      <c r="F32" s="3" t="s">
        <v>15</v>
      </c>
      <c r="G32" s="4" t="s">
        <v>15</v>
      </c>
    </row>
    <row r="33" spans="2:7">
      <c r="B33" s="1" t="s">
        <v>39</v>
      </c>
      <c r="C33" s="15">
        <v>15527</v>
      </c>
      <c r="D33" s="15">
        <v>813817</v>
      </c>
      <c r="E33" s="3" t="s">
        <v>15</v>
      </c>
      <c r="F33" s="3" t="s">
        <v>15</v>
      </c>
      <c r="G33" s="4" t="s">
        <v>15</v>
      </c>
    </row>
    <row r="34" spans="2:7" ht="15.75" thickBot="1">
      <c r="B34" s="2" t="s">
        <v>40</v>
      </c>
      <c r="C34" s="16">
        <v>15455</v>
      </c>
      <c r="D34" s="16">
        <v>762329</v>
      </c>
      <c r="E34" s="5" t="s">
        <v>15</v>
      </c>
      <c r="F34" s="5" t="s">
        <v>15</v>
      </c>
      <c r="G34" s="6" t="s">
        <v>15</v>
      </c>
    </row>
    <row r="35" spans="2:7">
      <c r="B35" s="160" t="s">
        <v>102</v>
      </c>
      <c r="C35" s="161">
        <f>SUM(C9:C34)</f>
        <v>458204</v>
      </c>
      <c r="D35" s="161">
        <f>SUM(D9:D34)</f>
        <v>11662137</v>
      </c>
      <c r="E35" s="162"/>
      <c r="F35" s="162"/>
      <c r="G35" s="163"/>
    </row>
    <row r="36" spans="2:7">
      <c r="B36" s="43">
        <v>2016</v>
      </c>
      <c r="C36" s="44">
        <v>458204</v>
      </c>
      <c r="D36" s="44">
        <v>10930094</v>
      </c>
      <c r="E36" s="45"/>
      <c r="F36" s="45"/>
      <c r="G36" s="46"/>
    </row>
    <row r="37" spans="2:7" ht="15.75" thickBot="1">
      <c r="B37" s="47">
        <v>2015</v>
      </c>
      <c r="C37" s="48">
        <v>458516</v>
      </c>
      <c r="D37" s="48">
        <v>7726200</v>
      </c>
      <c r="E37" s="49" t="s">
        <v>15</v>
      </c>
      <c r="F37" s="49" t="s">
        <v>15</v>
      </c>
      <c r="G37" s="50" t="s">
        <v>15</v>
      </c>
    </row>
    <row r="38" spans="2:7" ht="15.75" thickTop="1">
      <c r="B38" s="164" t="s">
        <v>41</v>
      </c>
      <c r="C38" s="164"/>
      <c r="D38" s="11"/>
      <c r="E38" s="11"/>
      <c r="F38" s="11"/>
      <c r="G38" s="11"/>
    </row>
    <row r="39" spans="2:7">
      <c r="B39" s="8" t="s">
        <v>42</v>
      </c>
      <c r="C39" s="11"/>
      <c r="D39" s="11"/>
      <c r="E39" s="11"/>
      <c r="F39" s="11"/>
      <c r="G39" s="11"/>
    </row>
  </sheetData>
  <mergeCells count="7">
    <mergeCell ref="B38:C38"/>
    <mergeCell ref="B2:G2"/>
    <mergeCell ref="B3:G3"/>
    <mergeCell ref="B4:G4"/>
    <mergeCell ref="B6:B7"/>
    <mergeCell ref="C6:C7"/>
    <mergeCell ref="D6:G6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B2:H46"/>
  <sheetViews>
    <sheetView topLeftCell="A25" workbookViewId="0">
      <selection activeCell="B42" sqref="B42:C42"/>
    </sheetView>
  </sheetViews>
  <sheetFormatPr defaultRowHeight="15"/>
  <cols>
    <col min="1" max="1" width="9.140625" customWidth="1"/>
    <col min="2" max="2" width="5.7109375" customWidth="1"/>
    <col min="3" max="3" width="20.28515625" customWidth="1"/>
    <col min="4" max="4" width="12.7109375" customWidth="1"/>
    <col min="5" max="5" width="11.5703125" customWidth="1"/>
    <col min="6" max="6" width="12.28515625" customWidth="1"/>
    <col min="7" max="7" width="10.85546875" customWidth="1"/>
    <col min="8" max="8" width="11.5703125" customWidth="1"/>
  </cols>
  <sheetData>
    <row r="2" spans="2:8">
      <c r="B2" s="187" t="s">
        <v>92</v>
      </c>
      <c r="C2" s="187"/>
      <c r="D2" s="187"/>
      <c r="E2" s="187"/>
      <c r="F2" s="187"/>
      <c r="G2" s="187"/>
      <c r="H2" s="187"/>
    </row>
    <row r="3" spans="2:8">
      <c r="B3" s="187" t="s">
        <v>43</v>
      </c>
      <c r="C3" s="187"/>
      <c r="D3" s="187"/>
      <c r="E3" s="187"/>
      <c r="F3" s="187"/>
      <c r="G3" s="187"/>
      <c r="H3" s="187"/>
    </row>
    <row r="4" spans="2:8">
      <c r="B4" s="188" t="s">
        <v>98</v>
      </c>
      <c r="C4" s="188"/>
      <c r="D4" s="188"/>
      <c r="E4" s="188"/>
      <c r="F4" s="188"/>
      <c r="G4" s="188"/>
      <c r="H4" s="188"/>
    </row>
    <row r="5" spans="2:8" ht="15.75" thickBot="1">
      <c r="B5" s="17"/>
      <c r="C5" s="18"/>
      <c r="D5" s="18"/>
      <c r="E5" s="18"/>
      <c r="F5" s="18"/>
      <c r="G5" s="18"/>
      <c r="H5" s="18"/>
    </row>
    <row r="6" spans="2:8" ht="26.25" customHeight="1" thickTop="1" thickBot="1">
      <c r="B6" s="189" t="s">
        <v>44</v>
      </c>
      <c r="C6" s="190"/>
      <c r="D6" s="98" t="s">
        <v>45</v>
      </c>
      <c r="E6" s="98" t="s">
        <v>46</v>
      </c>
      <c r="F6" s="98" t="s">
        <v>47</v>
      </c>
      <c r="G6" s="98" t="s">
        <v>48</v>
      </c>
      <c r="H6" s="99" t="s">
        <v>49</v>
      </c>
    </row>
    <row r="7" spans="2:8" ht="15.75" thickBot="1">
      <c r="B7" s="191" t="s">
        <v>50</v>
      </c>
      <c r="C7" s="192"/>
      <c r="D7" s="100" t="s">
        <v>51</v>
      </c>
      <c r="E7" s="100" t="s">
        <v>52</v>
      </c>
      <c r="F7" s="100" t="s">
        <v>53</v>
      </c>
      <c r="G7" s="100" t="s">
        <v>54</v>
      </c>
      <c r="H7" s="101" t="s">
        <v>55</v>
      </c>
    </row>
    <row r="8" spans="2:8">
      <c r="B8" s="19" t="s">
        <v>56</v>
      </c>
      <c r="C8" s="20" t="s">
        <v>57</v>
      </c>
      <c r="D8" s="21"/>
      <c r="E8" s="21"/>
      <c r="F8" s="21"/>
      <c r="G8" s="21"/>
      <c r="H8" s="22"/>
    </row>
    <row r="9" spans="2:8">
      <c r="B9" s="23"/>
      <c r="C9" s="21"/>
      <c r="D9" s="21"/>
      <c r="E9" s="21"/>
      <c r="F9" s="21"/>
      <c r="G9" s="21"/>
      <c r="H9" s="22"/>
    </row>
    <row r="10" spans="2:8" ht="25.5">
      <c r="B10" s="24">
        <v>1</v>
      </c>
      <c r="C10" s="25" t="s">
        <v>58</v>
      </c>
      <c r="D10" s="102">
        <f>'[1]52404'!$U$17</f>
        <v>379</v>
      </c>
      <c r="E10" s="102">
        <f>'[1]52405'!$U$17</f>
        <v>171</v>
      </c>
      <c r="F10" s="102">
        <f>'[1]52401'!$U$17</f>
        <v>105</v>
      </c>
      <c r="G10" s="102">
        <f>'[1]52402'!$U$17</f>
        <v>93</v>
      </c>
      <c r="H10" s="103">
        <f>SUM(D10:G10)</f>
        <v>748</v>
      </c>
    </row>
    <row r="11" spans="2:8">
      <c r="B11" s="24"/>
      <c r="C11" s="25"/>
      <c r="D11" s="102"/>
      <c r="E11" s="102"/>
      <c r="F11" s="102"/>
      <c r="G11" s="102"/>
      <c r="H11" s="103"/>
    </row>
    <row r="12" spans="2:8">
      <c r="B12" s="24">
        <v>2</v>
      </c>
      <c r="C12" s="25" t="s">
        <v>59</v>
      </c>
      <c r="D12" s="102">
        <f>'[1]52404'!$U$18</f>
        <v>131013</v>
      </c>
      <c r="E12" s="102">
        <f>'[1]52405'!$U$18</f>
        <v>81224</v>
      </c>
      <c r="F12" s="102">
        <f>'[1]52401'!$U$18</f>
        <v>103161</v>
      </c>
      <c r="G12" s="102">
        <f>'[1]52402'!$U$18</f>
        <v>53209</v>
      </c>
      <c r="H12" s="103">
        <f>SUM(D12:G12)</f>
        <v>368607</v>
      </c>
    </row>
    <row r="13" spans="2:8">
      <c r="B13" s="24"/>
      <c r="C13" s="25"/>
      <c r="D13" s="102"/>
      <c r="E13" s="102"/>
      <c r="F13" s="102"/>
      <c r="G13" s="102"/>
      <c r="H13" s="103"/>
    </row>
    <row r="14" spans="2:8">
      <c r="B14" s="24">
        <v>3</v>
      </c>
      <c r="C14" s="25" t="s">
        <v>60</v>
      </c>
      <c r="D14" s="102">
        <f>'[1]52404'!$U$19</f>
        <v>3157</v>
      </c>
      <c r="E14" s="102">
        <f>'[1]52405'!$U$19</f>
        <v>2238</v>
      </c>
      <c r="F14" s="102">
        <f>'[1]52401'!$U$19</f>
        <v>2861</v>
      </c>
      <c r="G14" s="102">
        <f>'[1]52402'!$U$19</f>
        <v>1358</v>
      </c>
      <c r="H14" s="103">
        <f>SUM(D14:G14)</f>
        <v>9614</v>
      </c>
    </row>
    <row r="15" spans="2:8">
      <c r="B15" s="24"/>
      <c r="C15" s="25"/>
      <c r="D15" s="102"/>
      <c r="E15" s="102"/>
      <c r="F15" s="102"/>
      <c r="G15" s="102"/>
      <c r="H15" s="103"/>
    </row>
    <row r="16" spans="2:8">
      <c r="B16" s="24">
        <v>4</v>
      </c>
      <c r="C16" s="25" t="s">
        <v>61</v>
      </c>
      <c r="D16" s="102">
        <f>'[1]52404'!$U$20</f>
        <v>6295</v>
      </c>
      <c r="E16" s="102">
        <f>'[1]52405'!$U$20</f>
        <v>2310</v>
      </c>
      <c r="F16" s="102">
        <f>'[1]52401'!$U$20</f>
        <v>4050</v>
      </c>
      <c r="G16" s="102">
        <f>'[1]52402'!$U$20</f>
        <v>2098</v>
      </c>
      <c r="H16" s="103">
        <f>SUM(D16:G16)</f>
        <v>14753</v>
      </c>
    </row>
    <row r="17" spans="2:8">
      <c r="B17" s="24"/>
      <c r="C17" s="25"/>
      <c r="D17" s="102"/>
      <c r="E17" s="102"/>
      <c r="F17" s="102"/>
      <c r="G17" s="102"/>
      <c r="H17" s="103"/>
    </row>
    <row r="18" spans="2:8">
      <c r="B18" s="24">
        <v>5</v>
      </c>
      <c r="C18" s="25" t="s">
        <v>62</v>
      </c>
      <c r="D18" s="102">
        <f>'[1]52404'!$U$21</f>
        <v>147</v>
      </c>
      <c r="E18" s="102">
        <f>'[1]52405'!$U$21</f>
        <v>108</v>
      </c>
      <c r="F18" s="102">
        <f>'[1]52401'!$U$21</f>
        <v>517</v>
      </c>
      <c r="G18" s="102">
        <f>'[1]52402'!$U$21</f>
        <v>121</v>
      </c>
      <c r="H18" s="103">
        <f>SUM(D18:G18)</f>
        <v>893</v>
      </c>
    </row>
    <row r="19" spans="2:8">
      <c r="B19" s="24"/>
      <c r="C19" s="25"/>
      <c r="D19" s="102"/>
      <c r="E19" s="102"/>
      <c r="F19" s="102"/>
      <c r="G19" s="102"/>
      <c r="H19" s="103"/>
    </row>
    <row r="20" spans="2:8">
      <c r="B20" s="24">
        <v>6</v>
      </c>
      <c r="C20" s="25" t="s">
        <v>63</v>
      </c>
      <c r="D20" s="102">
        <f>'[1]52404'!$U$22</f>
        <v>714</v>
      </c>
      <c r="E20" s="102">
        <f>'[1]52405'!$U$22</f>
        <v>329</v>
      </c>
      <c r="F20" s="102">
        <f>'[1]52401'!$U$22</f>
        <v>393</v>
      </c>
      <c r="G20" s="102">
        <f>'[1]52402'!$U$22</f>
        <v>347</v>
      </c>
      <c r="H20" s="103">
        <f>SUM(D20:G20)</f>
        <v>1783</v>
      </c>
    </row>
    <row r="21" spans="2:8" ht="15.75" thickBot="1">
      <c r="B21" s="26"/>
      <c r="C21" s="27"/>
      <c r="D21" s="104"/>
      <c r="E21" s="104"/>
      <c r="F21" s="104"/>
      <c r="G21" s="104"/>
      <c r="H21" s="105"/>
    </row>
    <row r="22" spans="2:8">
      <c r="B22" s="183" t="s">
        <v>99</v>
      </c>
      <c r="C22" s="184"/>
      <c r="D22" s="106">
        <f t="shared" ref="D22:G26" si="0">SUM(D10:D20)</f>
        <v>141705</v>
      </c>
      <c r="E22" s="106">
        <f t="shared" si="0"/>
        <v>86380</v>
      </c>
      <c r="F22" s="106">
        <f t="shared" si="0"/>
        <v>111087</v>
      </c>
      <c r="G22" s="106">
        <f t="shared" si="0"/>
        <v>57226</v>
      </c>
      <c r="H22" s="107">
        <f>SUM(D22:G22)</f>
        <v>396398</v>
      </c>
    </row>
    <row r="23" spans="2:8">
      <c r="B23" s="179">
        <v>2016</v>
      </c>
      <c r="C23" s="180"/>
      <c r="D23" s="108">
        <f t="shared" si="0"/>
        <v>141326</v>
      </c>
      <c r="E23" s="108">
        <f t="shared" si="0"/>
        <v>86209</v>
      </c>
      <c r="F23" s="108">
        <f t="shared" si="0"/>
        <v>110982</v>
      </c>
      <c r="G23" s="108">
        <f t="shared" si="0"/>
        <v>57133</v>
      </c>
      <c r="H23" s="109">
        <f>SUM(D23:G23)</f>
        <v>395650</v>
      </c>
    </row>
    <row r="24" spans="2:8">
      <c r="B24" s="179">
        <v>2015</v>
      </c>
      <c r="C24" s="180"/>
      <c r="D24" s="108">
        <f t="shared" si="0"/>
        <v>283031</v>
      </c>
      <c r="E24" s="108">
        <f t="shared" si="0"/>
        <v>172589</v>
      </c>
      <c r="F24" s="108">
        <f t="shared" si="0"/>
        <v>222069</v>
      </c>
      <c r="G24" s="108">
        <f t="shared" si="0"/>
        <v>114359</v>
      </c>
      <c r="H24" s="109">
        <f>SUM(D24:G24)</f>
        <v>792048</v>
      </c>
    </row>
    <row r="25" spans="2:8">
      <c r="B25" s="179">
        <v>2014</v>
      </c>
      <c r="C25" s="180"/>
      <c r="D25" s="108">
        <f t="shared" si="0"/>
        <v>293344</v>
      </c>
      <c r="E25" s="108">
        <f t="shared" si="0"/>
        <v>177574</v>
      </c>
      <c r="F25" s="108">
        <f t="shared" si="0"/>
        <v>229890</v>
      </c>
      <c r="G25" s="108">
        <f t="shared" si="0"/>
        <v>118283</v>
      </c>
      <c r="H25" s="109">
        <f>SUM(D25:G25)</f>
        <v>819091</v>
      </c>
    </row>
    <row r="26" spans="2:8" ht="15.75" thickBot="1">
      <c r="B26" s="177">
        <v>2013</v>
      </c>
      <c r="C26" s="178"/>
      <c r="D26" s="104">
        <f t="shared" si="0"/>
        <v>576375</v>
      </c>
      <c r="E26" s="104">
        <f t="shared" si="0"/>
        <v>350163</v>
      </c>
      <c r="F26" s="104">
        <f t="shared" si="0"/>
        <v>451959</v>
      </c>
      <c r="G26" s="104">
        <f t="shared" si="0"/>
        <v>232642</v>
      </c>
      <c r="H26" s="105">
        <f>SUM(D26:G26)</f>
        <v>1611139</v>
      </c>
    </row>
    <row r="27" spans="2:8">
      <c r="B27" s="28" t="s">
        <v>64</v>
      </c>
      <c r="C27" s="20" t="s">
        <v>65</v>
      </c>
      <c r="D27" s="20"/>
      <c r="E27" s="25"/>
      <c r="F27" s="25"/>
      <c r="G27" s="25"/>
      <c r="H27" s="29"/>
    </row>
    <row r="28" spans="2:8">
      <c r="B28" s="24"/>
      <c r="C28" s="116"/>
      <c r="D28" s="116"/>
      <c r="E28" s="116"/>
      <c r="F28" s="116"/>
      <c r="G28" s="116"/>
      <c r="H28" s="117"/>
    </row>
    <row r="29" spans="2:8" ht="25.5">
      <c r="B29" s="24">
        <v>1</v>
      </c>
      <c r="C29" s="25" t="s">
        <v>58</v>
      </c>
      <c r="D29" s="110">
        <f>'[1]52404'!$V$17</f>
        <v>3837.00686</v>
      </c>
      <c r="E29" s="110">
        <f>'[1]52405'!$V$17</f>
        <v>1050.9771499999999</v>
      </c>
      <c r="F29" s="110">
        <f>'[1]52401'!$V$17</f>
        <v>1212.8486599999999</v>
      </c>
      <c r="G29" s="110">
        <f>'[1]52402'!$V$17</f>
        <v>1092.8087800000001</v>
      </c>
      <c r="H29" s="111">
        <f>SUM(D29:G29)</f>
        <v>7193.6414500000001</v>
      </c>
    </row>
    <row r="30" spans="2:8">
      <c r="B30" s="24"/>
      <c r="C30" s="25"/>
      <c r="D30" s="110"/>
      <c r="E30" s="110"/>
      <c r="F30" s="110"/>
      <c r="G30" s="110"/>
      <c r="H30" s="111"/>
    </row>
    <row r="31" spans="2:8">
      <c r="B31" s="24">
        <v>2</v>
      </c>
      <c r="C31" s="25" t="s">
        <v>59</v>
      </c>
      <c r="D31" s="110">
        <f>'[1]52404'!$V$18</f>
        <v>94910.9</v>
      </c>
      <c r="E31" s="110">
        <f>'[1]52405'!$V$18</f>
        <v>49235.45</v>
      </c>
      <c r="F31" s="110">
        <f>'[1]52401'!$V$18</f>
        <v>68423.75</v>
      </c>
      <c r="G31" s="110">
        <f>'[1]52402'!$V$18</f>
        <v>37162.300000000003</v>
      </c>
      <c r="H31" s="111">
        <f>SUM(D31:G31)</f>
        <v>249732.39999999997</v>
      </c>
    </row>
    <row r="32" spans="2:8">
      <c r="B32" s="24"/>
      <c r="C32" s="25"/>
      <c r="D32" s="110"/>
      <c r="E32" s="110"/>
      <c r="F32" s="110"/>
      <c r="G32" s="110"/>
      <c r="H32" s="111"/>
    </row>
    <row r="33" spans="2:8">
      <c r="B33" s="24">
        <v>3</v>
      </c>
      <c r="C33" s="25" t="s">
        <v>60</v>
      </c>
      <c r="D33" s="110">
        <f>'[1]52404'!$V$19</f>
        <v>11358.45</v>
      </c>
      <c r="E33" s="110">
        <f>'[1]52405'!$V$19</f>
        <v>2225.1999999999998</v>
      </c>
      <c r="F33" s="110">
        <f>'[1]52401'!$V$19</f>
        <v>4061.15</v>
      </c>
      <c r="G33" s="110">
        <f>'[1]52402'!$V$19</f>
        <v>2144</v>
      </c>
      <c r="H33" s="111">
        <f>SUM(D33:G33)</f>
        <v>19788.800000000003</v>
      </c>
    </row>
    <row r="34" spans="2:8">
      <c r="B34" s="24"/>
      <c r="C34" s="25"/>
      <c r="D34" s="110"/>
      <c r="E34" s="110"/>
      <c r="F34" s="110"/>
      <c r="G34" s="110"/>
      <c r="H34" s="111"/>
    </row>
    <row r="35" spans="2:8">
      <c r="B35" s="24">
        <v>4</v>
      </c>
      <c r="C35" s="25" t="s">
        <v>66</v>
      </c>
      <c r="D35" s="110">
        <f>'[1]52404'!$V$20</f>
        <v>22380.1</v>
      </c>
      <c r="E35" s="110">
        <f>'[1]52405'!$V$20</f>
        <v>4975.55</v>
      </c>
      <c r="F35" s="110">
        <f>'[1]52401'!$V$20</f>
        <v>10580</v>
      </c>
      <c r="G35" s="110">
        <f>'[1]52402'!$V$20</f>
        <v>6740.35</v>
      </c>
      <c r="H35" s="111">
        <f>SUM(D35:G35)</f>
        <v>44675.999999999993</v>
      </c>
    </row>
    <row r="36" spans="2:8">
      <c r="B36" s="24"/>
      <c r="C36" s="25"/>
      <c r="D36" s="110"/>
      <c r="E36" s="110"/>
      <c r="F36" s="110"/>
      <c r="G36" s="110"/>
      <c r="H36" s="111"/>
    </row>
    <row r="37" spans="2:8">
      <c r="B37" s="24">
        <v>5</v>
      </c>
      <c r="C37" s="25" t="s">
        <v>67</v>
      </c>
      <c r="D37" s="110">
        <f>'[1]52404'!$V$21</f>
        <v>20824.599999999999</v>
      </c>
      <c r="E37" s="110">
        <f>'[1]52405'!$V$21</f>
        <v>12020.15</v>
      </c>
      <c r="F37" s="110">
        <f>'[1]52401'!$V$21</f>
        <v>38391.65</v>
      </c>
      <c r="G37" s="110">
        <f>'[1]52402'!$V$21</f>
        <v>3197.45</v>
      </c>
      <c r="H37" s="111">
        <f>SUM(D37:G37)</f>
        <v>74433.849999999991</v>
      </c>
    </row>
    <row r="38" spans="2:8">
      <c r="B38" s="24"/>
      <c r="C38" s="25"/>
      <c r="D38" s="110"/>
      <c r="E38" s="110"/>
      <c r="F38" s="110"/>
      <c r="G38" s="110"/>
      <c r="H38" s="111"/>
    </row>
    <row r="39" spans="2:8" ht="15.75" thickBot="1">
      <c r="B39" s="30">
        <v>6</v>
      </c>
      <c r="C39" s="31" t="s">
        <v>63</v>
      </c>
      <c r="D39" s="112">
        <f>'[1]52404'!$V$22</f>
        <v>1733.14</v>
      </c>
      <c r="E39" s="112">
        <f>'[1]52405'!$V$22</f>
        <v>872.85</v>
      </c>
      <c r="F39" s="112">
        <f>'[1]52401'!$V$22</f>
        <v>941.34</v>
      </c>
      <c r="G39" s="112">
        <f>'[1]52402'!$V$22</f>
        <v>961.22</v>
      </c>
      <c r="H39" s="113">
        <f>SUM(D39:G39)</f>
        <v>4508.55</v>
      </c>
    </row>
    <row r="40" spans="2:8">
      <c r="B40" s="185" t="s">
        <v>99</v>
      </c>
      <c r="C40" s="186"/>
      <c r="D40" s="114">
        <f>SUM(D29:D39)</f>
        <v>155044.19686</v>
      </c>
      <c r="E40" s="114">
        <f>SUM(E29:E39)</f>
        <v>70380.177150000003</v>
      </c>
      <c r="F40" s="114">
        <f>SUM(F29:F39)</f>
        <v>123610.73866</v>
      </c>
      <c r="G40" s="114">
        <f>SUM(G29:G39)</f>
        <v>51298.128779999999</v>
      </c>
      <c r="H40" s="115">
        <f>SUM(D40:G40)</f>
        <v>400333.24144999997</v>
      </c>
    </row>
    <row r="41" spans="2:8">
      <c r="B41" s="179">
        <v>2016</v>
      </c>
      <c r="C41" s="180"/>
      <c r="D41" s="39">
        <v>143024.99000000002</v>
      </c>
      <c r="E41" s="39">
        <v>63670.9</v>
      </c>
      <c r="F41" s="39">
        <v>110276.68999999999</v>
      </c>
      <c r="G41" s="39">
        <v>47038.369999999995</v>
      </c>
      <c r="H41" s="40">
        <v>364010.95</v>
      </c>
    </row>
    <row r="42" spans="2:8">
      <c r="B42" s="179">
        <v>2015</v>
      </c>
      <c r="C42" s="180"/>
      <c r="D42" s="41">
        <v>134393840</v>
      </c>
      <c r="E42" s="41">
        <v>59470250</v>
      </c>
      <c r="F42" s="41">
        <v>102522940</v>
      </c>
      <c r="G42" s="41">
        <v>43866820</v>
      </c>
      <c r="H42" s="42">
        <v>340253850</v>
      </c>
    </row>
    <row r="43" spans="2:8">
      <c r="B43" s="179">
        <v>2014</v>
      </c>
      <c r="C43" s="180"/>
      <c r="D43" s="35">
        <v>126591340</v>
      </c>
      <c r="E43" s="35">
        <v>55835550</v>
      </c>
      <c r="F43" s="35">
        <v>80588240</v>
      </c>
      <c r="G43" s="35">
        <v>41509920</v>
      </c>
      <c r="H43" s="36">
        <v>304525050</v>
      </c>
    </row>
    <row r="44" spans="2:8" ht="15.75" thickBot="1">
      <c r="B44" s="181">
        <v>2013</v>
      </c>
      <c r="C44" s="182"/>
      <c r="D44" s="37">
        <v>117866840</v>
      </c>
      <c r="E44" s="37">
        <v>52872600</v>
      </c>
      <c r="F44" s="37">
        <v>89457590</v>
      </c>
      <c r="G44" s="37">
        <v>38081070</v>
      </c>
      <c r="H44" s="38">
        <v>298278100</v>
      </c>
    </row>
    <row r="45" spans="2:8" ht="15.75" thickTop="1">
      <c r="B45" s="175" t="s">
        <v>100</v>
      </c>
      <c r="C45" s="176"/>
      <c r="D45" s="176"/>
      <c r="E45" s="176"/>
      <c r="F45" s="176"/>
      <c r="G45" s="176"/>
      <c r="H45" s="176"/>
    </row>
    <row r="46" spans="2:8" ht="32.25" customHeight="1">
      <c r="B46" s="174" t="s">
        <v>94</v>
      </c>
      <c r="C46" s="174"/>
      <c r="D46" s="174"/>
      <c r="E46" s="174"/>
      <c r="F46" s="174"/>
      <c r="G46" s="174"/>
      <c r="H46" s="174"/>
    </row>
  </sheetData>
  <mergeCells count="17">
    <mergeCell ref="B22:C22"/>
    <mergeCell ref="B40:C40"/>
    <mergeCell ref="B2:H2"/>
    <mergeCell ref="B3:H3"/>
    <mergeCell ref="B4:H4"/>
    <mergeCell ref="B6:C6"/>
    <mergeCell ref="B7:C7"/>
    <mergeCell ref="B46:H46"/>
    <mergeCell ref="B45:H45"/>
    <mergeCell ref="B26:C26"/>
    <mergeCell ref="B42:C42"/>
    <mergeCell ref="B23:C23"/>
    <mergeCell ref="B24:C24"/>
    <mergeCell ref="B25:C25"/>
    <mergeCell ref="B41:C41"/>
    <mergeCell ref="B43:C43"/>
    <mergeCell ref="B44:C44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M38"/>
  <sheetViews>
    <sheetView workbookViewId="0">
      <selection activeCell="H45" sqref="H45"/>
    </sheetView>
  </sheetViews>
  <sheetFormatPr defaultRowHeight="15"/>
  <cols>
    <col min="1" max="1" width="6.42578125" customWidth="1"/>
    <col min="2" max="2" width="6.140625" customWidth="1"/>
    <col min="3" max="3" width="14.42578125" customWidth="1"/>
    <col min="4" max="4" width="13" customWidth="1"/>
    <col min="6" max="6" width="14.85546875" customWidth="1"/>
    <col min="8" max="8" width="13.140625" customWidth="1"/>
    <col min="10" max="10" width="12.85546875" customWidth="1"/>
    <col min="12" max="12" width="14.42578125" customWidth="1"/>
    <col min="13" max="13" width="12.28515625" customWidth="1"/>
  </cols>
  <sheetData>
    <row r="1" spans="2:13">
      <c r="B1" s="202" t="s">
        <v>93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2:13">
      <c r="B2" s="203" t="s">
        <v>90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2:13" ht="19.5" customHeight="1">
      <c r="B3" s="203" t="s">
        <v>95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2:13" ht="5.25" customHeight="1" thickBot="1">
      <c r="B4" s="33"/>
    </row>
    <row r="5" spans="2:13" ht="16.5" thickTop="1" thickBot="1">
      <c r="B5" s="204" t="s">
        <v>89</v>
      </c>
      <c r="C5" s="205"/>
      <c r="D5" s="208" t="s">
        <v>47</v>
      </c>
      <c r="E5" s="208"/>
      <c r="F5" s="208" t="s">
        <v>46</v>
      </c>
      <c r="G5" s="208"/>
      <c r="H5" s="208" t="s">
        <v>88</v>
      </c>
      <c r="I5" s="208"/>
      <c r="J5" s="208" t="s">
        <v>87</v>
      </c>
      <c r="K5" s="208"/>
      <c r="L5" s="208" t="s">
        <v>86</v>
      </c>
      <c r="M5" s="209"/>
    </row>
    <row r="6" spans="2:13" ht="15.75" thickBot="1">
      <c r="B6" s="206"/>
      <c r="C6" s="207"/>
      <c r="D6" s="145" t="s">
        <v>85</v>
      </c>
      <c r="E6" s="146" t="s">
        <v>84</v>
      </c>
      <c r="F6" s="145" t="s">
        <v>85</v>
      </c>
      <c r="G6" s="146" t="s">
        <v>84</v>
      </c>
      <c r="H6" s="145" t="s">
        <v>85</v>
      </c>
      <c r="I6" s="146" t="s">
        <v>84</v>
      </c>
      <c r="J6" s="145" t="s">
        <v>85</v>
      </c>
      <c r="K6" s="146" t="s">
        <v>84</v>
      </c>
      <c r="L6" s="145" t="s">
        <v>85</v>
      </c>
      <c r="M6" s="147" t="s">
        <v>84</v>
      </c>
    </row>
    <row r="7" spans="2:13" ht="12" customHeight="1" thickBot="1">
      <c r="B7" s="195" t="s">
        <v>8</v>
      </c>
      <c r="C7" s="196"/>
      <c r="D7" s="143" t="s">
        <v>9</v>
      </c>
      <c r="E7" s="143" t="s">
        <v>10</v>
      </c>
      <c r="F7" s="143" t="s">
        <v>11</v>
      </c>
      <c r="G7" s="143" t="s">
        <v>12</v>
      </c>
      <c r="H7" s="143" t="s">
        <v>13</v>
      </c>
      <c r="I7" s="143" t="s">
        <v>83</v>
      </c>
      <c r="J7" s="143" t="s">
        <v>82</v>
      </c>
      <c r="K7" s="143" t="s">
        <v>81</v>
      </c>
      <c r="L7" s="143" t="s">
        <v>80</v>
      </c>
      <c r="M7" s="144" t="s">
        <v>79</v>
      </c>
    </row>
    <row r="8" spans="2:13" ht="6.75" customHeight="1">
      <c r="B8" s="118"/>
      <c r="C8" s="119"/>
      <c r="D8" s="120"/>
      <c r="E8" s="120"/>
      <c r="F8" s="120"/>
      <c r="G8" s="120"/>
      <c r="H8" s="120"/>
      <c r="I8" s="120"/>
      <c r="J8" s="120"/>
      <c r="K8" s="120"/>
      <c r="L8" s="121"/>
      <c r="M8" s="122"/>
    </row>
    <row r="9" spans="2:13" ht="15.75" customHeight="1">
      <c r="B9" s="123">
        <v>1</v>
      </c>
      <c r="C9" s="124" t="s">
        <v>78</v>
      </c>
      <c r="D9" s="128">
        <v>15021338</v>
      </c>
      <c r="E9" s="128">
        <v>84324</v>
      </c>
      <c r="F9" s="128">
        <v>11661227</v>
      </c>
      <c r="G9" s="128">
        <v>31929</v>
      </c>
      <c r="H9" s="128">
        <v>21254728</v>
      </c>
      <c r="I9" s="128">
        <v>68549</v>
      </c>
      <c r="J9" s="128">
        <v>6614910</v>
      </c>
      <c r="K9" s="128">
        <v>281</v>
      </c>
      <c r="L9" s="128">
        <f>D9+F9+H9+J9</f>
        <v>54552203</v>
      </c>
      <c r="M9" s="129">
        <f>E9+G9+I9+K9</f>
        <v>185083</v>
      </c>
    </row>
    <row r="10" spans="2:13" ht="14.25" customHeight="1">
      <c r="B10" s="123"/>
      <c r="C10" s="124"/>
      <c r="D10" s="130"/>
      <c r="E10" s="130"/>
      <c r="F10" s="130"/>
      <c r="G10" s="130"/>
      <c r="H10" s="130"/>
      <c r="I10" s="130"/>
      <c r="J10" s="130"/>
      <c r="K10" s="130"/>
      <c r="L10" s="130"/>
      <c r="M10" s="131"/>
    </row>
    <row r="11" spans="2:13">
      <c r="B11" s="123">
        <v>2</v>
      </c>
      <c r="C11" s="124" t="s">
        <v>77</v>
      </c>
      <c r="D11" s="128">
        <v>13890356</v>
      </c>
      <c r="E11" s="128">
        <v>68262</v>
      </c>
      <c r="F11" s="128">
        <v>10579452</v>
      </c>
      <c r="G11" s="128">
        <v>26956</v>
      </c>
      <c r="H11" s="128">
        <v>19155003</v>
      </c>
      <c r="I11" s="128">
        <v>76145</v>
      </c>
      <c r="J11" s="128">
        <v>6002980</v>
      </c>
      <c r="K11" s="128">
        <v>646</v>
      </c>
      <c r="L11" s="128">
        <f t="shared" ref="L11:M11" si="0">D11+F11+H11+J11</f>
        <v>49627791</v>
      </c>
      <c r="M11" s="129">
        <f t="shared" si="0"/>
        <v>172009</v>
      </c>
    </row>
    <row r="12" spans="2:13" ht="12" customHeight="1">
      <c r="B12" s="123"/>
      <c r="C12" s="124"/>
      <c r="D12" s="130"/>
      <c r="E12" s="130"/>
      <c r="F12" s="130"/>
      <c r="G12" s="130"/>
      <c r="H12" s="130"/>
      <c r="I12" s="130"/>
      <c r="J12" s="130"/>
      <c r="K12" s="130"/>
      <c r="L12" s="130"/>
      <c r="M12" s="131"/>
    </row>
    <row r="13" spans="2:13">
      <c r="B13" s="123">
        <v>3</v>
      </c>
      <c r="C13" s="124" t="s">
        <v>76</v>
      </c>
      <c r="D13" s="128">
        <v>15439392</v>
      </c>
      <c r="E13" s="128">
        <v>95982</v>
      </c>
      <c r="F13" s="128">
        <v>11692995</v>
      </c>
      <c r="G13" s="128">
        <v>32408</v>
      </c>
      <c r="H13" s="128">
        <v>21515054</v>
      </c>
      <c r="I13" s="128">
        <v>60117</v>
      </c>
      <c r="J13" s="128">
        <v>6621493</v>
      </c>
      <c r="K13" s="128">
        <v>1558</v>
      </c>
      <c r="L13" s="128">
        <f>D13+F13+H13+J13</f>
        <v>55268934</v>
      </c>
      <c r="M13" s="129">
        <f>E13+G13+I13+K13</f>
        <v>190065</v>
      </c>
    </row>
    <row r="14" spans="2:13" ht="12.75" customHeight="1">
      <c r="B14" s="123"/>
      <c r="C14" s="124"/>
      <c r="D14" s="130"/>
      <c r="E14" s="130"/>
      <c r="F14" s="130"/>
      <c r="G14" s="130"/>
      <c r="H14" s="130"/>
      <c r="I14" s="130"/>
      <c r="J14" s="130"/>
      <c r="K14" s="130"/>
      <c r="L14" s="130"/>
      <c r="M14" s="131"/>
    </row>
    <row r="15" spans="2:13">
      <c r="B15" s="123">
        <v>4</v>
      </c>
      <c r="C15" s="124" t="s">
        <v>75</v>
      </c>
      <c r="D15" s="128">
        <v>14744780</v>
      </c>
      <c r="E15" s="128">
        <v>69514</v>
      </c>
      <c r="F15" s="128">
        <v>11103131</v>
      </c>
      <c r="G15" s="128">
        <v>28876</v>
      </c>
      <c r="H15" s="128">
        <v>21151551</v>
      </c>
      <c r="I15" s="128">
        <v>51188</v>
      </c>
      <c r="J15" s="128">
        <v>6521115</v>
      </c>
      <c r="K15" s="128">
        <v>1370</v>
      </c>
      <c r="L15" s="128">
        <f>D15+F15+H15+J15</f>
        <v>53520577</v>
      </c>
      <c r="M15" s="129">
        <f>E15+G15+I15+K15</f>
        <v>150948</v>
      </c>
    </row>
    <row r="16" spans="2:13" ht="15" customHeight="1">
      <c r="B16" s="123"/>
      <c r="C16" s="124"/>
      <c r="D16" s="130"/>
      <c r="E16" s="130"/>
      <c r="F16" s="130"/>
      <c r="G16" s="130"/>
      <c r="H16" s="130"/>
      <c r="I16" s="130"/>
      <c r="J16" s="130"/>
      <c r="K16" s="130"/>
      <c r="L16" s="130"/>
      <c r="M16" s="131"/>
    </row>
    <row r="17" spans="2:13">
      <c r="B17" s="123">
        <v>5</v>
      </c>
      <c r="C17" s="124" t="s">
        <v>74</v>
      </c>
      <c r="D17" s="128">
        <v>15951487</v>
      </c>
      <c r="E17" s="128">
        <v>71088</v>
      </c>
      <c r="F17" s="128">
        <v>11939391</v>
      </c>
      <c r="G17" s="128">
        <v>15073</v>
      </c>
      <c r="H17" s="128">
        <v>21803259</v>
      </c>
      <c r="I17" s="128">
        <v>39967</v>
      </c>
      <c r="J17" s="128">
        <v>6754180</v>
      </c>
      <c r="K17" s="128">
        <v>1492</v>
      </c>
      <c r="L17" s="128">
        <f>D17+F17+H17+J17</f>
        <v>56448317</v>
      </c>
      <c r="M17" s="129">
        <f>E17+G17+I17+K17</f>
        <v>127620</v>
      </c>
    </row>
    <row r="18" spans="2:13" ht="9.75" customHeight="1">
      <c r="B18" s="123"/>
      <c r="C18" s="124"/>
      <c r="D18" s="130"/>
      <c r="E18" s="130"/>
      <c r="F18" s="130"/>
      <c r="G18" s="130"/>
      <c r="H18" s="130"/>
      <c r="I18" s="130"/>
      <c r="J18" s="130"/>
      <c r="K18" s="130"/>
      <c r="L18" s="130"/>
      <c r="M18" s="131"/>
    </row>
    <row r="19" spans="2:13">
      <c r="B19" s="123">
        <v>6</v>
      </c>
      <c r="C19" s="124" t="s">
        <v>73</v>
      </c>
      <c r="D19" s="128">
        <v>14594908</v>
      </c>
      <c r="E19" s="128">
        <v>55536</v>
      </c>
      <c r="F19" s="128">
        <v>11607191</v>
      </c>
      <c r="G19" s="128">
        <v>13287</v>
      </c>
      <c r="H19" s="128">
        <v>20917978</v>
      </c>
      <c r="I19" s="128">
        <v>41181</v>
      </c>
      <c r="J19" s="128">
        <v>6786798</v>
      </c>
      <c r="K19" s="128">
        <v>1201</v>
      </c>
      <c r="L19" s="128">
        <f>D19+F19+H19+J19</f>
        <v>53906875</v>
      </c>
      <c r="M19" s="129">
        <f>E19+G19+I19+K19</f>
        <v>111205</v>
      </c>
    </row>
    <row r="20" spans="2:13" ht="8.25" customHeight="1">
      <c r="B20" s="123"/>
      <c r="C20" s="124"/>
      <c r="D20" s="130"/>
      <c r="E20" s="130"/>
      <c r="F20" s="130"/>
      <c r="G20" s="130"/>
      <c r="H20" s="130"/>
      <c r="I20" s="130"/>
      <c r="J20" s="130"/>
      <c r="K20" s="130"/>
      <c r="L20" s="130"/>
      <c r="M20" s="131"/>
    </row>
    <row r="21" spans="2:13">
      <c r="B21" s="123">
        <v>7</v>
      </c>
      <c r="C21" s="124" t="s">
        <v>140</v>
      </c>
      <c r="D21" s="128">
        <v>15112939</v>
      </c>
      <c r="E21" s="128">
        <v>69715</v>
      </c>
      <c r="F21" s="128">
        <v>11963025</v>
      </c>
      <c r="G21" s="128">
        <v>43033</v>
      </c>
      <c r="H21" s="128">
        <v>21124964</v>
      </c>
      <c r="I21" s="128">
        <v>55514</v>
      </c>
      <c r="J21" s="128">
        <v>6691881</v>
      </c>
      <c r="K21" s="128">
        <v>5440</v>
      </c>
      <c r="L21" s="128">
        <f>D21+F21+H21+J21</f>
        <v>54892809</v>
      </c>
      <c r="M21" s="129">
        <f>E21+G21+I21+K21</f>
        <v>173702</v>
      </c>
    </row>
    <row r="22" spans="2:13" ht="8.25" customHeight="1">
      <c r="B22" s="123"/>
      <c r="C22" s="124"/>
      <c r="D22" s="130"/>
      <c r="E22" s="130"/>
      <c r="F22" s="130"/>
      <c r="G22" s="130"/>
      <c r="H22" s="130"/>
      <c r="I22" s="130"/>
      <c r="J22" s="130"/>
      <c r="K22" s="130"/>
      <c r="L22" s="130"/>
      <c r="M22" s="131"/>
    </row>
    <row r="23" spans="2:13">
      <c r="B23" s="123">
        <v>8</v>
      </c>
      <c r="C23" s="124" t="s">
        <v>72</v>
      </c>
      <c r="D23" s="128">
        <v>16215011</v>
      </c>
      <c r="E23" s="128">
        <v>88053</v>
      </c>
      <c r="F23" s="128">
        <v>12290209</v>
      </c>
      <c r="G23" s="128">
        <v>34021</v>
      </c>
      <c r="H23" s="128">
        <v>21531664</v>
      </c>
      <c r="I23" s="128">
        <v>61598</v>
      </c>
      <c r="J23" s="128">
        <v>7249530</v>
      </c>
      <c r="K23" s="128">
        <v>5538</v>
      </c>
      <c r="L23" s="128">
        <f>D23+F23+H23+J23</f>
        <v>57286414</v>
      </c>
      <c r="M23" s="129">
        <f>E23+G23+I23+K23</f>
        <v>189210</v>
      </c>
    </row>
    <row r="24" spans="2:13" ht="8.25" customHeight="1">
      <c r="B24" s="123"/>
      <c r="C24" s="124"/>
      <c r="D24" s="125"/>
      <c r="E24" s="125"/>
      <c r="F24" s="125"/>
      <c r="G24" s="125"/>
      <c r="H24" s="125"/>
      <c r="I24" s="125"/>
      <c r="J24" s="125"/>
      <c r="K24" s="125"/>
      <c r="L24" s="126"/>
      <c r="M24" s="127"/>
    </row>
    <row r="25" spans="2:13">
      <c r="B25" s="123">
        <v>9</v>
      </c>
      <c r="C25" s="124" t="s">
        <v>71</v>
      </c>
      <c r="D25" s="128">
        <v>15300221</v>
      </c>
      <c r="E25" s="128">
        <v>79819</v>
      </c>
      <c r="F25" s="128">
        <v>12212255</v>
      </c>
      <c r="G25" s="128">
        <v>33585</v>
      </c>
      <c r="H25" s="128">
        <v>21049634</v>
      </c>
      <c r="I25" s="128">
        <v>46641</v>
      </c>
      <c r="J25" s="128">
        <v>6621834</v>
      </c>
      <c r="K25" s="128">
        <v>4458</v>
      </c>
      <c r="L25" s="128">
        <f>D25+F25+H25+J25</f>
        <v>55183944</v>
      </c>
      <c r="M25" s="129">
        <f>E25+G25+I25+K25</f>
        <v>164503</v>
      </c>
    </row>
    <row r="26" spans="2:13" ht="6.75" customHeight="1">
      <c r="B26" s="123"/>
      <c r="C26" s="124"/>
      <c r="D26" s="125"/>
      <c r="E26" s="125"/>
      <c r="F26" s="125"/>
      <c r="G26" s="125"/>
      <c r="H26" s="125"/>
      <c r="I26" s="125"/>
      <c r="J26" s="125"/>
      <c r="K26" s="125"/>
      <c r="L26" s="126"/>
      <c r="M26" s="127"/>
    </row>
    <row r="27" spans="2:13">
      <c r="B27" s="123">
        <v>10</v>
      </c>
      <c r="C27" s="124" t="s">
        <v>70</v>
      </c>
      <c r="D27" s="128">
        <v>16308822</v>
      </c>
      <c r="E27" s="128">
        <v>84906</v>
      </c>
      <c r="F27" s="128">
        <v>12744361</v>
      </c>
      <c r="G27" s="128">
        <v>52276</v>
      </c>
      <c r="H27" s="128">
        <v>22347090</v>
      </c>
      <c r="I27" s="128">
        <v>74918</v>
      </c>
      <c r="J27" s="128">
        <v>6953419</v>
      </c>
      <c r="K27" s="128">
        <v>5630</v>
      </c>
      <c r="L27" s="128">
        <f>D27+F27+H27+J27</f>
        <v>58353692</v>
      </c>
      <c r="M27" s="129">
        <f>E27+G27+I27+K27</f>
        <v>217730</v>
      </c>
    </row>
    <row r="28" spans="2:13" ht="8.25" customHeight="1">
      <c r="B28" s="123"/>
      <c r="C28" s="124"/>
      <c r="D28" s="125"/>
      <c r="E28" s="125"/>
      <c r="F28" s="125"/>
      <c r="G28" s="125"/>
      <c r="H28" s="125"/>
      <c r="I28" s="125"/>
      <c r="J28" s="125"/>
      <c r="K28" s="125"/>
      <c r="L28" s="126"/>
      <c r="M28" s="127"/>
    </row>
    <row r="29" spans="2:13">
      <c r="B29" s="123">
        <v>11</v>
      </c>
      <c r="C29" s="124" t="s">
        <v>69</v>
      </c>
      <c r="D29" s="128">
        <v>15708666</v>
      </c>
      <c r="E29" s="128">
        <v>80701</v>
      </c>
      <c r="F29" s="128">
        <v>11845182</v>
      </c>
      <c r="G29" s="128">
        <v>71587</v>
      </c>
      <c r="H29" s="128">
        <v>21112318</v>
      </c>
      <c r="I29" s="128">
        <v>72993</v>
      </c>
      <c r="J29" s="128">
        <v>6682693</v>
      </c>
      <c r="K29" s="128">
        <v>7262</v>
      </c>
      <c r="L29" s="128">
        <f>D29+F29+H29+J29</f>
        <v>55348859</v>
      </c>
      <c r="M29" s="129">
        <f>E29+G29+I29+K29</f>
        <v>232543</v>
      </c>
    </row>
    <row r="30" spans="2:13" ht="8.25" customHeight="1">
      <c r="B30" s="123"/>
      <c r="C30" s="124"/>
      <c r="D30" s="125"/>
      <c r="E30" s="130"/>
      <c r="F30" s="125"/>
      <c r="G30" s="125"/>
      <c r="H30" s="125"/>
      <c r="I30" s="125"/>
      <c r="J30" s="125"/>
      <c r="K30" s="125"/>
      <c r="L30" s="126"/>
      <c r="M30" s="127"/>
    </row>
    <row r="31" spans="2:13">
      <c r="B31" s="123">
        <v>12</v>
      </c>
      <c r="C31" s="124" t="s">
        <v>68</v>
      </c>
      <c r="D31" s="128">
        <v>16023216</v>
      </c>
      <c r="E31" s="128">
        <v>102824</v>
      </c>
      <c r="F31" s="128">
        <v>11642241</v>
      </c>
      <c r="G31" s="128">
        <v>73710</v>
      </c>
      <c r="H31" s="128">
        <v>21457285</v>
      </c>
      <c r="I31" s="128">
        <v>56744</v>
      </c>
      <c r="J31" s="128">
        <v>6856293</v>
      </c>
      <c r="K31" s="128">
        <v>6109</v>
      </c>
      <c r="L31" s="128">
        <f>D31+F31+H31+J31</f>
        <v>55979035</v>
      </c>
      <c r="M31" s="129">
        <f>E31+G31+I31+K31</f>
        <v>239387</v>
      </c>
    </row>
    <row r="32" spans="2:13" ht="9.75" customHeight="1" thickBot="1">
      <c r="B32" s="136"/>
      <c r="C32" s="137"/>
      <c r="D32" s="138"/>
      <c r="E32" s="138"/>
      <c r="F32" s="138"/>
      <c r="G32" s="138"/>
      <c r="H32" s="138"/>
      <c r="I32" s="138"/>
      <c r="J32" s="138"/>
      <c r="K32" s="138"/>
      <c r="L32" s="139"/>
      <c r="M32" s="140"/>
    </row>
    <row r="33" spans="2:13">
      <c r="B33" s="197" t="s">
        <v>97</v>
      </c>
      <c r="C33" s="198"/>
      <c r="D33" s="141">
        <f t="shared" ref="D33:K33" si="1">SUM(D9:D31)</f>
        <v>184311136</v>
      </c>
      <c r="E33" s="141">
        <f t="shared" si="1"/>
        <v>950724</v>
      </c>
      <c r="F33" s="141">
        <f t="shared" si="1"/>
        <v>141280660</v>
      </c>
      <c r="G33" s="141">
        <f t="shared" si="1"/>
        <v>456741</v>
      </c>
      <c r="H33" s="141">
        <f t="shared" si="1"/>
        <v>254420528</v>
      </c>
      <c r="I33" s="141">
        <f t="shared" si="1"/>
        <v>705555</v>
      </c>
      <c r="J33" s="141">
        <f t="shared" si="1"/>
        <v>80357126</v>
      </c>
      <c r="K33" s="141">
        <f t="shared" si="1"/>
        <v>40985</v>
      </c>
      <c r="L33" s="141">
        <f>D33+F33+H33+J33</f>
        <v>660369450</v>
      </c>
      <c r="M33" s="142">
        <f>E33+G33+I33+K33</f>
        <v>2154005</v>
      </c>
    </row>
    <row r="34" spans="2:13">
      <c r="B34" s="193">
        <v>2016</v>
      </c>
      <c r="C34" s="194"/>
      <c r="D34" s="132">
        <v>169113691</v>
      </c>
      <c r="E34" s="132">
        <v>878502</v>
      </c>
      <c r="F34" s="132">
        <v>141194438</v>
      </c>
      <c r="G34" s="132">
        <v>240824</v>
      </c>
      <c r="H34" s="132">
        <v>250644532</v>
      </c>
      <c r="I34" s="132">
        <v>1156967</v>
      </c>
      <c r="J34" s="132">
        <v>78135104</v>
      </c>
      <c r="K34" s="132">
        <v>67506</v>
      </c>
      <c r="L34" s="132">
        <v>639087765</v>
      </c>
      <c r="M34" s="133">
        <v>2343799</v>
      </c>
    </row>
    <row r="35" spans="2:13">
      <c r="B35" s="193">
        <v>2015</v>
      </c>
      <c r="C35" s="194"/>
      <c r="D35" s="132">
        <v>159682405</v>
      </c>
      <c r="E35" s="132">
        <v>710528</v>
      </c>
      <c r="F35" s="132">
        <v>132982842</v>
      </c>
      <c r="G35" s="132">
        <v>195264</v>
      </c>
      <c r="H35" s="132">
        <v>234886147</v>
      </c>
      <c r="I35" s="132">
        <v>1160923</v>
      </c>
      <c r="J35" s="132">
        <v>72625707</v>
      </c>
      <c r="K35" s="132">
        <v>143036</v>
      </c>
      <c r="L35" s="132">
        <v>600177101</v>
      </c>
      <c r="M35" s="133">
        <v>2209751</v>
      </c>
    </row>
    <row r="36" spans="2:13">
      <c r="B36" s="193">
        <v>2014</v>
      </c>
      <c r="C36" s="194"/>
      <c r="D36" s="132">
        <v>154481066</v>
      </c>
      <c r="E36" s="132">
        <v>479800</v>
      </c>
      <c r="F36" s="132">
        <v>130131858</v>
      </c>
      <c r="G36" s="132">
        <v>135712</v>
      </c>
      <c r="H36" s="132">
        <v>222424785</v>
      </c>
      <c r="I36" s="132">
        <v>1420765</v>
      </c>
      <c r="J36" s="132">
        <v>68882418</v>
      </c>
      <c r="K36" s="132">
        <v>214629</v>
      </c>
      <c r="L36" s="132">
        <v>575920127</v>
      </c>
      <c r="M36" s="133">
        <v>2250906</v>
      </c>
    </row>
    <row r="37" spans="2:13" ht="15.75" thickBot="1">
      <c r="B37" s="200">
        <v>2013</v>
      </c>
      <c r="C37" s="201"/>
      <c r="D37" s="134">
        <v>145477079</v>
      </c>
      <c r="E37" s="134">
        <v>592698</v>
      </c>
      <c r="F37" s="134">
        <v>120070726</v>
      </c>
      <c r="G37" s="134">
        <v>49141</v>
      </c>
      <c r="H37" s="134">
        <v>205095237</v>
      </c>
      <c r="I37" s="134">
        <v>631249</v>
      </c>
      <c r="J37" s="134">
        <v>62244093</v>
      </c>
      <c r="K37" s="134">
        <v>82001</v>
      </c>
      <c r="L37" s="134">
        <v>532887125</v>
      </c>
      <c r="M37" s="135">
        <v>1355076</v>
      </c>
    </row>
    <row r="38" spans="2:13" ht="15.75" thickTop="1">
      <c r="B38" s="199" t="s">
        <v>96</v>
      </c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</row>
  </sheetData>
  <mergeCells count="16">
    <mergeCell ref="B1:M1"/>
    <mergeCell ref="B2:M2"/>
    <mergeCell ref="B3:M3"/>
    <mergeCell ref="B5:C6"/>
    <mergeCell ref="D5:E5"/>
    <mergeCell ref="F5:G5"/>
    <mergeCell ref="H5:I5"/>
    <mergeCell ref="J5:K5"/>
    <mergeCell ref="L5:M5"/>
    <mergeCell ref="B35:C35"/>
    <mergeCell ref="B7:C7"/>
    <mergeCell ref="B33:C33"/>
    <mergeCell ref="B34:C34"/>
    <mergeCell ref="B38:M38"/>
    <mergeCell ref="B36:C36"/>
    <mergeCell ref="B37:C37"/>
  </mergeCells>
  <pageMargins left="0.7" right="0.7" top="0.75" bottom="0.75" header="0.3" footer="0.3"/>
  <pageSetup paperSize="9" scale="9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4:E30"/>
  <sheetViews>
    <sheetView topLeftCell="A7" workbookViewId="0">
      <selection activeCell="G25" sqref="G25"/>
    </sheetView>
  </sheetViews>
  <sheetFormatPr defaultRowHeight="15"/>
  <cols>
    <col min="1" max="1" width="5.5703125" customWidth="1"/>
    <col min="2" max="2" width="25" customWidth="1"/>
    <col min="3" max="3" width="19.42578125" customWidth="1"/>
    <col min="4" max="4" width="18.7109375" customWidth="1"/>
    <col min="5" max="5" width="20.7109375" customWidth="1"/>
  </cols>
  <sheetData>
    <row r="4" spans="2:5">
      <c r="B4" s="202" t="s">
        <v>113</v>
      </c>
      <c r="C4" s="202"/>
      <c r="D4" s="202"/>
      <c r="E4" s="202"/>
    </row>
    <row r="5" spans="2:5" ht="30.75" customHeight="1">
      <c r="B5" s="210" t="s">
        <v>112</v>
      </c>
      <c r="C5" s="210"/>
      <c r="D5" s="210"/>
      <c r="E5" s="210"/>
    </row>
    <row r="6" spans="2:5">
      <c r="B6" s="58"/>
      <c r="C6" s="58"/>
      <c r="D6" s="58"/>
      <c r="E6" s="58"/>
    </row>
    <row r="7" spans="2:5" ht="15.75" thickBot="1">
      <c r="B7" s="58"/>
      <c r="C7" s="58"/>
      <c r="D7" s="58"/>
      <c r="E7" s="58"/>
    </row>
    <row r="8" spans="2:5" ht="27" thickTop="1">
      <c r="B8" s="213" t="s">
        <v>103</v>
      </c>
      <c r="C8" s="211" t="s">
        <v>108</v>
      </c>
      <c r="D8" s="79" t="s">
        <v>109</v>
      </c>
      <c r="E8" s="80" t="s">
        <v>105</v>
      </c>
    </row>
    <row r="9" spans="2:5">
      <c r="B9" s="214"/>
      <c r="C9" s="212"/>
      <c r="D9" s="81" t="s">
        <v>104</v>
      </c>
      <c r="E9" s="82" t="s">
        <v>106</v>
      </c>
    </row>
    <row r="10" spans="2:5" ht="15.75" thickBot="1">
      <c r="B10" s="83" t="s">
        <v>8</v>
      </c>
      <c r="C10" s="83" t="s">
        <v>9</v>
      </c>
      <c r="D10" s="83" t="s">
        <v>10</v>
      </c>
      <c r="E10" s="84" t="s">
        <v>11</v>
      </c>
    </row>
    <row r="11" spans="2:5">
      <c r="B11" s="59" t="s">
        <v>110</v>
      </c>
      <c r="C11" s="66">
        <v>111</v>
      </c>
      <c r="D11" s="66">
        <v>93518</v>
      </c>
      <c r="E11" s="70">
        <v>82917800</v>
      </c>
    </row>
    <row r="12" spans="2:5">
      <c r="B12" s="60" t="s">
        <v>111</v>
      </c>
      <c r="C12" s="67">
        <v>632</v>
      </c>
      <c r="D12" s="67">
        <v>190566</v>
      </c>
      <c r="E12" s="71">
        <v>381997200</v>
      </c>
    </row>
    <row r="13" spans="2:5">
      <c r="B13" s="60" t="s">
        <v>128</v>
      </c>
      <c r="C13" s="67">
        <v>291</v>
      </c>
      <c r="D13" s="67">
        <v>87321</v>
      </c>
      <c r="E13" s="71">
        <v>152067100</v>
      </c>
    </row>
    <row r="14" spans="2:5">
      <c r="B14" s="60" t="s">
        <v>129</v>
      </c>
      <c r="C14" s="67">
        <v>26089</v>
      </c>
      <c r="D14" s="67">
        <v>4621648</v>
      </c>
      <c r="E14" s="71">
        <v>11863794150</v>
      </c>
    </row>
    <row r="15" spans="2:5">
      <c r="B15" s="60" t="s">
        <v>130</v>
      </c>
      <c r="C15" s="67">
        <v>9242</v>
      </c>
      <c r="D15" s="67">
        <v>1956759</v>
      </c>
      <c r="E15" s="71">
        <v>7894786000</v>
      </c>
    </row>
    <row r="16" spans="2:5">
      <c r="B16" s="60" t="s">
        <v>131</v>
      </c>
      <c r="C16" s="67">
        <v>1916</v>
      </c>
      <c r="D16" s="67">
        <v>402316</v>
      </c>
      <c r="E16" s="71">
        <v>1324115050</v>
      </c>
    </row>
    <row r="17" spans="2:5">
      <c r="B17" s="60" t="s">
        <v>132</v>
      </c>
      <c r="C17" s="67">
        <v>485</v>
      </c>
      <c r="D17" s="67">
        <v>109152</v>
      </c>
      <c r="E17" s="71">
        <v>562838200</v>
      </c>
    </row>
    <row r="18" spans="2:5">
      <c r="B18" s="60" t="s">
        <v>133</v>
      </c>
      <c r="C18" s="67">
        <v>1042</v>
      </c>
      <c r="D18" s="67">
        <v>282727</v>
      </c>
      <c r="E18" s="71">
        <v>1866858850</v>
      </c>
    </row>
    <row r="19" spans="2:5">
      <c r="B19" s="60" t="s">
        <v>134</v>
      </c>
      <c r="C19" s="67">
        <v>109</v>
      </c>
      <c r="D19" s="67">
        <v>59701</v>
      </c>
      <c r="E19" s="71">
        <v>548500750</v>
      </c>
    </row>
    <row r="20" spans="2:5">
      <c r="B20" s="60" t="s">
        <v>135</v>
      </c>
      <c r="C20" s="67"/>
      <c r="D20" s="67"/>
      <c r="E20" s="71"/>
    </row>
    <row r="21" spans="2:5">
      <c r="B21" s="60" t="s">
        <v>136</v>
      </c>
      <c r="C21" s="67">
        <v>381</v>
      </c>
      <c r="D21" s="67">
        <v>503232</v>
      </c>
      <c r="E21" s="71">
        <v>3878522650</v>
      </c>
    </row>
    <row r="22" spans="2:5">
      <c r="B22" s="60" t="s">
        <v>137</v>
      </c>
      <c r="C22" s="67">
        <v>229</v>
      </c>
      <c r="D22" s="67">
        <v>116008</v>
      </c>
      <c r="E22" s="71">
        <v>593684100</v>
      </c>
    </row>
    <row r="23" spans="2:5">
      <c r="B23" s="62" t="s">
        <v>138</v>
      </c>
      <c r="C23" s="68">
        <v>60</v>
      </c>
      <c r="D23" s="68">
        <v>28850</v>
      </c>
      <c r="E23" s="72">
        <v>185949900</v>
      </c>
    </row>
    <row r="24" spans="2:5" ht="15.75" thickBot="1">
      <c r="B24" s="61" t="s">
        <v>139</v>
      </c>
      <c r="C24" s="69">
        <v>3</v>
      </c>
      <c r="D24" s="69">
        <v>1820</v>
      </c>
      <c r="E24" s="73">
        <v>14584800</v>
      </c>
    </row>
    <row r="25" spans="2:5">
      <c r="B25" s="76" t="s">
        <v>97</v>
      </c>
      <c r="C25" s="63">
        <f>SUM(C11:C24)</f>
        <v>40590</v>
      </c>
      <c r="D25" s="77">
        <f>SUM(D11:D24)</f>
        <v>8453618</v>
      </c>
      <c r="E25" s="78">
        <f>SUM(E11:E24)</f>
        <v>29350616550</v>
      </c>
    </row>
    <row r="26" spans="2:5">
      <c r="B26" s="56">
        <v>2016</v>
      </c>
      <c r="C26" s="64">
        <v>38857</v>
      </c>
      <c r="D26" s="67">
        <v>8222075</v>
      </c>
      <c r="E26" s="71">
        <v>32817319850</v>
      </c>
    </row>
    <row r="27" spans="2:5">
      <c r="B27" s="56">
        <v>2015</v>
      </c>
      <c r="C27" s="64">
        <v>37941</v>
      </c>
      <c r="D27" s="67">
        <v>8040179</v>
      </c>
      <c r="E27" s="71">
        <v>30818717050</v>
      </c>
    </row>
    <row r="28" spans="2:5">
      <c r="B28" s="56">
        <v>2014</v>
      </c>
      <c r="C28" s="64">
        <v>37071</v>
      </c>
      <c r="D28" s="67">
        <v>7910142</v>
      </c>
      <c r="E28" s="71">
        <v>30113764575</v>
      </c>
    </row>
    <row r="29" spans="2:5" ht="15.75" thickBot="1">
      <c r="B29" s="57">
        <v>2013</v>
      </c>
      <c r="C29" s="65">
        <v>34933</v>
      </c>
      <c r="D29" s="74">
        <v>7486919</v>
      </c>
      <c r="E29" s="75">
        <v>26218003590</v>
      </c>
    </row>
    <row r="30" spans="2:5" ht="15.75" thickTop="1">
      <c r="B30" s="33" t="s">
        <v>114</v>
      </c>
      <c r="C30" s="58"/>
      <c r="D30" s="58"/>
      <c r="E30" s="58"/>
    </row>
  </sheetData>
  <mergeCells count="4">
    <mergeCell ref="B5:E5"/>
    <mergeCell ref="C8:C9"/>
    <mergeCell ref="B8:B9"/>
    <mergeCell ref="B4:E4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B3:I32"/>
  <sheetViews>
    <sheetView topLeftCell="A4" workbookViewId="0">
      <selection activeCell="E35" sqref="E35"/>
    </sheetView>
  </sheetViews>
  <sheetFormatPr defaultRowHeight="15"/>
  <cols>
    <col min="1" max="1" width="4.28515625" customWidth="1"/>
    <col min="3" max="3" width="13.7109375" customWidth="1"/>
    <col min="4" max="4" width="12.7109375" customWidth="1"/>
    <col min="5" max="5" width="13.7109375" customWidth="1"/>
    <col min="6" max="6" width="13.28515625" customWidth="1"/>
    <col min="7" max="8" width="13" customWidth="1"/>
    <col min="9" max="9" width="13.42578125" customWidth="1"/>
  </cols>
  <sheetData>
    <row r="3" spans="2:9">
      <c r="B3" s="215" t="s">
        <v>127</v>
      </c>
      <c r="C3" s="215"/>
      <c r="D3" s="215"/>
      <c r="E3" s="215"/>
      <c r="F3" s="215"/>
      <c r="G3" s="215"/>
      <c r="H3" s="215"/>
      <c r="I3" s="215"/>
    </row>
    <row r="4" spans="2:9">
      <c r="B4" s="216" t="s">
        <v>115</v>
      </c>
      <c r="C4" s="216"/>
      <c r="D4" s="216"/>
      <c r="E4" s="216"/>
      <c r="F4" s="216"/>
      <c r="G4" s="216"/>
      <c r="H4" s="216"/>
      <c r="I4" s="216"/>
    </row>
    <row r="5" spans="2:9">
      <c r="B5" s="216" t="s">
        <v>116</v>
      </c>
      <c r="C5" s="216"/>
      <c r="D5" s="216"/>
      <c r="E5" s="216"/>
      <c r="F5" s="216"/>
      <c r="G5" s="216"/>
      <c r="H5" s="216"/>
      <c r="I5" s="216"/>
    </row>
    <row r="6" spans="2:9" ht="15.75" thickBot="1">
      <c r="B6" s="51"/>
      <c r="C6" s="52"/>
      <c r="D6" s="52"/>
      <c r="E6" s="52"/>
      <c r="F6" s="52"/>
      <c r="G6" s="52"/>
      <c r="H6" s="52"/>
      <c r="I6" s="52"/>
    </row>
    <row r="7" spans="2:9" ht="24.75" thickTop="1">
      <c r="B7" s="85" t="s">
        <v>117</v>
      </c>
      <c r="C7" s="86" t="s">
        <v>118</v>
      </c>
      <c r="D7" s="87" t="s">
        <v>107</v>
      </c>
      <c r="E7" s="87" t="s">
        <v>119</v>
      </c>
      <c r="F7" s="87" t="s">
        <v>120</v>
      </c>
      <c r="G7" s="87" t="s">
        <v>121</v>
      </c>
      <c r="H7" s="86" t="s">
        <v>122</v>
      </c>
      <c r="I7" s="88" t="s">
        <v>123</v>
      </c>
    </row>
    <row r="8" spans="2:9" ht="15.75" thickBot="1">
      <c r="B8" s="89" t="s">
        <v>50</v>
      </c>
      <c r="C8" s="90" t="s">
        <v>51</v>
      </c>
      <c r="D8" s="90" t="s">
        <v>52</v>
      </c>
      <c r="E8" s="90" t="s">
        <v>53</v>
      </c>
      <c r="F8" s="90" t="s">
        <v>54</v>
      </c>
      <c r="G8" s="90" t="s">
        <v>55</v>
      </c>
      <c r="H8" s="90" t="s">
        <v>124</v>
      </c>
      <c r="I8" s="91" t="s">
        <v>125</v>
      </c>
    </row>
    <row r="9" spans="2:9">
      <c r="B9" s="53">
        <v>2017</v>
      </c>
      <c r="C9" s="152">
        <v>18</v>
      </c>
      <c r="D9" s="153">
        <v>40590</v>
      </c>
      <c r="E9" s="153">
        <v>12457190</v>
      </c>
      <c r="F9" s="154">
        <v>11235103</v>
      </c>
      <c r="G9" s="155">
        <v>8453618</v>
      </c>
      <c r="H9" s="154">
        <f>F9-G9</f>
        <v>2781485</v>
      </c>
      <c r="I9" s="156">
        <f>H9/F9*100</f>
        <v>24.757093904702078</v>
      </c>
    </row>
    <row r="10" spans="2:9">
      <c r="B10" s="53"/>
      <c r="C10" s="157"/>
      <c r="D10" s="157"/>
      <c r="E10" s="157"/>
      <c r="F10" s="157"/>
      <c r="G10" s="157"/>
      <c r="H10" s="157"/>
      <c r="I10" s="158"/>
    </row>
    <row r="11" spans="2:9">
      <c r="B11" s="54">
        <v>2016</v>
      </c>
      <c r="C11" s="148">
        <v>16</v>
      </c>
      <c r="D11" s="148">
        <v>38857</v>
      </c>
      <c r="E11" s="148">
        <v>11838417</v>
      </c>
      <c r="F11" s="148">
        <v>11203908</v>
      </c>
      <c r="G11" s="148">
        <v>8221827</v>
      </c>
      <c r="H11" s="148">
        <v>2592625</v>
      </c>
      <c r="I11" s="149">
        <v>23.140363166138101</v>
      </c>
    </row>
    <row r="12" spans="2:9">
      <c r="B12" s="34"/>
      <c r="C12" s="148"/>
      <c r="D12" s="148"/>
      <c r="E12" s="148"/>
      <c r="F12" s="148"/>
      <c r="G12" s="148"/>
      <c r="H12" s="148"/>
      <c r="I12" s="149"/>
    </row>
    <row r="13" spans="2:9">
      <c r="B13" s="54">
        <v>2015</v>
      </c>
      <c r="C13" s="148">
        <v>16</v>
      </c>
      <c r="D13" s="148">
        <v>37941</v>
      </c>
      <c r="E13" s="148">
        <v>11678870</v>
      </c>
      <c r="F13" s="148">
        <v>10983558</v>
      </c>
      <c r="G13" s="148">
        <v>8473591</v>
      </c>
      <c r="H13" s="148">
        <v>2509967</v>
      </c>
      <c r="I13" s="149">
        <v>22.852039384687547</v>
      </c>
    </row>
    <row r="14" spans="2:9">
      <c r="B14" s="34"/>
      <c r="C14" s="148"/>
      <c r="D14" s="148"/>
      <c r="E14" s="148"/>
      <c r="F14" s="148"/>
      <c r="G14" s="148"/>
      <c r="H14" s="148"/>
      <c r="I14" s="149"/>
    </row>
    <row r="15" spans="2:9">
      <c r="B15" s="32">
        <v>2014</v>
      </c>
      <c r="C15" s="150">
        <v>16</v>
      </c>
      <c r="D15" s="150">
        <v>37071</v>
      </c>
      <c r="E15" s="150">
        <v>11711094</v>
      </c>
      <c r="F15" s="150">
        <v>11257296</v>
      </c>
      <c r="G15" s="150">
        <v>7909837</v>
      </c>
      <c r="H15" s="150">
        <v>3347154</v>
      </c>
      <c r="I15" s="149">
        <v>29.733197030619074</v>
      </c>
    </row>
    <row r="16" spans="2:9">
      <c r="B16" s="32"/>
      <c r="C16" s="150"/>
      <c r="D16" s="150"/>
      <c r="E16" s="150"/>
      <c r="F16" s="150"/>
      <c r="G16" s="150"/>
      <c r="H16" s="150"/>
      <c r="I16" s="149"/>
    </row>
    <row r="17" spans="2:9">
      <c r="B17" s="32">
        <v>2013</v>
      </c>
      <c r="C17" s="150">
        <v>16</v>
      </c>
      <c r="D17" s="150">
        <v>34933</v>
      </c>
      <c r="E17" s="150">
        <v>10366903</v>
      </c>
      <c r="F17" s="150">
        <v>10216812</v>
      </c>
      <c r="G17" s="150">
        <v>7486919</v>
      </c>
      <c r="H17" s="150">
        <v>2729893</v>
      </c>
      <c r="I17" s="149">
        <v>26.719616647541329</v>
      </c>
    </row>
    <row r="18" spans="2:9">
      <c r="B18" s="32"/>
      <c r="C18" s="150"/>
      <c r="D18" s="150"/>
      <c r="E18" s="150"/>
      <c r="F18" s="150"/>
      <c r="G18" s="150"/>
      <c r="H18" s="150"/>
      <c r="I18" s="149"/>
    </row>
    <row r="19" spans="2:9">
      <c r="B19" s="32">
        <v>2012</v>
      </c>
      <c r="C19" s="150">
        <v>16</v>
      </c>
      <c r="D19" s="150">
        <v>32449</v>
      </c>
      <c r="E19" s="150">
        <v>10066160</v>
      </c>
      <c r="F19" s="150">
        <v>9914382</v>
      </c>
      <c r="G19" s="150">
        <v>7214415</v>
      </c>
      <c r="H19" s="150">
        <v>2699967</v>
      </c>
      <c r="I19" s="149">
        <v>27.232832061544531</v>
      </c>
    </row>
    <row r="20" spans="2:9">
      <c r="B20" s="32"/>
      <c r="C20" s="150"/>
      <c r="D20" s="150"/>
      <c r="E20" s="150"/>
      <c r="F20" s="150"/>
      <c r="G20" s="150"/>
      <c r="H20" s="150"/>
      <c r="I20" s="149"/>
    </row>
    <row r="21" spans="2:9">
      <c r="B21" s="32">
        <v>2011</v>
      </c>
      <c r="C21" s="150">
        <v>16</v>
      </c>
      <c r="D21" s="150">
        <v>30814</v>
      </c>
      <c r="E21" s="150">
        <v>9872088</v>
      </c>
      <c r="F21" s="150">
        <v>9687483</v>
      </c>
      <c r="G21" s="150">
        <v>6969519</v>
      </c>
      <c r="H21" s="150">
        <v>2717964</v>
      </c>
      <c r="I21" s="149">
        <v>28.056451815192862</v>
      </c>
    </row>
    <row r="22" spans="2:9">
      <c r="B22" s="32"/>
      <c r="C22" s="150"/>
      <c r="D22" s="150"/>
      <c r="E22" s="150"/>
      <c r="F22" s="150"/>
      <c r="G22" s="150"/>
      <c r="H22" s="150"/>
      <c r="I22" s="149"/>
    </row>
    <row r="23" spans="2:9">
      <c r="B23" s="32">
        <v>2010</v>
      </c>
      <c r="C23" s="150">
        <v>16</v>
      </c>
      <c r="D23" s="150">
        <v>28696</v>
      </c>
      <c r="E23" s="150">
        <v>9636776</v>
      </c>
      <c r="F23" s="150">
        <v>9547161</v>
      </c>
      <c r="G23" s="150">
        <v>6798315</v>
      </c>
      <c r="H23" s="150">
        <v>2748846</v>
      </c>
      <c r="I23" s="149">
        <v>28.792287047426978</v>
      </c>
    </row>
    <row r="24" spans="2:9">
      <c r="B24" s="32"/>
      <c r="C24" s="150"/>
      <c r="D24" s="150"/>
      <c r="E24" s="150"/>
      <c r="F24" s="150"/>
      <c r="G24" s="150"/>
      <c r="H24" s="150"/>
      <c r="I24" s="149"/>
    </row>
    <row r="25" spans="2:9">
      <c r="B25" s="32">
        <v>2009</v>
      </c>
      <c r="C25" s="150">
        <v>15</v>
      </c>
      <c r="D25" s="150">
        <v>25281</v>
      </c>
      <c r="E25" s="150">
        <v>8937146</v>
      </c>
      <c r="F25" s="150">
        <v>8718691</v>
      </c>
      <c r="G25" s="150">
        <v>6555532</v>
      </c>
      <c r="H25" s="150">
        <v>2163159</v>
      </c>
      <c r="I25" s="149">
        <v>24.810593700361672</v>
      </c>
    </row>
    <row r="26" spans="2:9">
      <c r="B26" s="32"/>
      <c r="C26" s="150"/>
      <c r="D26" s="150"/>
      <c r="E26" s="150"/>
      <c r="F26" s="150"/>
      <c r="G26" s="150"/>
      <c r="H26" s="150"/>
      <c r="I26" s="149"/>
    </row>
    <row r="27" spans="2:9">
      <c r="B27" s="32">
        <v>2008</v>
      </c>
      <c r="C27" s="150">
        <v>15</v>
      </c>
      <c r="D27" s="150">
        <v>23925</v>
      </c>
      <c r="E27" s="150">
        <v>8695210</v>
      </c>
      <c r="F27" s="150">
        <v>8400168</v>
      </c>
      <c r="G27" s="150">
        <v>6583306</v>
      </c>
      <c r="H27" s="150">
        <v>1816862</v>
      </c>
      <c r="I27" s="149">
        <v>21.628876946270598</v>
      </c>
    </row>
    <row r="28" spans="2:9">
      <c r="B28" s="32"/>
      <c r="C28" s="150"/>
      <c r="D28" s="150"/>
      <c r="E28" s="150"/>
      <c r="F28" s="150"/>
      <c r="G28" s="150"/>
      <c r="H28" s="150"/>
      <c r="I28" s="149"/>
    </row>
    <row r="29" spans="2:9">
      <c r="B29" s="32">
        <v>2007</v>
      </c>
      <c r="C29" s="150">
        <v>15</v>
      </c>
      <c r="D29" s="150">
        <v>22709</v>
      </c>
      <c r="E29" s="150">
        <v>8011304</v>
      </c>
      <c r="F29" s="150">
        <v>7829043</v>
      </c>
      <c r="G29" s="150">
        <v>6520107</v>
      </c>
      <c r="H29" s="150">
        <v>1308936</v>
      </c>
      <c r="I29" s="149">
        <v>16.718978296581078</v>
      </c>
    </row>
    <row r="30" spans="2:9">
      <c r="B30" s="32"/>
      <c r="C30" s="150"/>
      <c r="D30" s="150"/>
      <c r="E30" s="150"/>
      <c r="F30" s="150"/>
      <c r="G30" s="150"/>
      <c r="H30" s="150"/>
      <c r="I30" s="149"/>
    </row>
    <row r="31" spans="2:9" ht="15.75" thickBot="1">
      <c r="B31" s="55">
        <v>2006</v>
      </c>
      <c r="C31" s="151">
        <v>15</v>
      </c>
      <c r="D31" s="151">
        <v>22514</v>
      </c>
      <c r="E31" s="151">
        <v>7934243</v>
      </c>
      <c r="F31" s="151">
        <v>7869781</v>
      </c>
      <c r="G31" s="151">
        <v>6504454</v>
      </c>
      <c r="H31" s="151">
        <v>1365327</v>
      </c>
      <c r="I31" s="159">
        <v>17.348983408814046</v>
      </c>
    </row>
    <row r="32" spans="2:9" ht="15.75" thickTop="1">
      <c r="B32" s="51" t="s">
        <v>126</v>
      </c>
      <c r="C32" s="52"/>
      <c r="D32" s="52"/>
      <c r="E32" s="52"/>
      <c r="F32" s="52"/>
      <c r="G32" s="52"/>
      <c r="H32" s="52"/>
      <c r="I32" s="52"/>
    </row>
  </sheetData>
  <mergeCells count="3">
    <mergeCell ref="B3:I3"/>
    <mergeCell ref="B5:I5"/>
    <mergeCell ref="B4:I4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 27.1</vt:lpstr>
      <vt:lpstr>Tabel 27.2</vt:lpstr>
      <vt:lpstr>Tabel 27.3</vt:lpstr>
      <vt:lpstr>Tabel 27.4</vt:lpstr>
      <vt:lpstr>Tabel 27.5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2018-02-09T04:58:47Z</cp:lastPrinted>
  <dcterms:created xsi:type="dcterms:W3CDTF">2017-05-16T16:59:41Z</dcterms:created>
  <dcterms:modified xsi:type="dcterms:W3CDTF">2018-04-10T06:46:57Z</dcterms:modified>
</cp:coreProperties>
</file>