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2" i="1" l="1"/>
  <c r="E60" i="1"/>
  <c r="E58" i="1"/>
  <c r="E57" i="1"/>
  <c r="E56" i="1"/>
  <c r="D56" i="1"/>
  <c r="C56" i="1"/>
  <c r="E55" i="1"/>
  <c r="E54" i="1"/>
  <c r="D54" i="1"/>
  <c r="C54" i="1"/>
  <c r="E53" i="1"/>
  <c r="E52" i="1"/>
  <c r="E51" i="1"/>
  <c r="E50" i="1"/>
  <c r="E49" i="1"/>
  <c r="E48" i="1"/>
  <c r="D47" i="1"/>
  <c r="E47" i="1" s="1"/>
  <c r="C47" i="1"/>
  <c r="E45" i="1"/>
  <c r="E44" i="1"/>
  <c r="E43" i="1"/>
  <c r="D42" i="1"/>
  <c r="D41" i="1" s="1"/>
  <c r="C42" i="1"/>
  <c r="C41" i="1"/>
  <c r="E39" i="1"/>
  <c r="E38" i="1"/>
  <c r="E37" i="1"/>
  <c r="E36" i="1"/>
  <c r="D36" i="1"/>
  <c r="C36" i="1"/>
  <c r="E34" i="1"/>
  <c r="E33" i="1"/>
  <c r="D32" i="1"/>
  <c r="E32" i="1" s="1"/>
  <c r="C32" i="1"/>
  <c r="E30" i="1"/>
  <c r="E29" i="1"/>
  <c r="E28" i="1"/>
  <c r="E27" i="1"/>
  <c r="E26" i="1"/>
  <c r="E25" i="1"/>
  <c r="E24" i="1"/>
  <c r="E23" i="1"/>
  <c r="E22" i="1"/>
  <c r="D22" i="1"/>
  <c r="C22" i="1"/>
  <c r="E21" i="1"/>
  <c r="D20" i="1"/>
  <c r="D17" i="1" s="1"/>
  <c r="C20" i="1"/>
  <c r="C17" i="1" s="1"/>
  <c r="C10" i="1" s="1"/>
  <c r="C63" i="1" s="1"/>
  <c r="E19" i="1"/>
  <c r="E18" i="1"/>
  <c r="E16" i="1"/>
  <c r="E15" i="1"/>
  <c r="E14" i="1"/>
  <c r="E13" i="1"/>
  <c r="E12" i="1"/>
  <c r="D11" i="1"/>
  <c r="E11" i="1" s="1"/>
  <c r="C11" i="1"/>
  <c r="E17" i="1" l="1"/>
  <c r="D10" i="1"/>
  <c r="C64" i="1"/>
  <c r="E41" i="1"/>
  <c r="D62" i="1"/>
  <c r="C65" i="1"/>
  <c r="E42" i="1"/>
  <c r="E20" i="1"/>
  <c r="D63" i="1" l="1"/>
  <c r="E63" i="1" s="1"/>
  <c r="E10" i="1"/>
  <c r="E62" i="1"/>
  <c r="D64" i="1" l="1"/>
  <c r="E64" i="1" s="1"/>
</calcChain>
</file>

<file path=xl/sharedStrings.xml><?xml version="1.0" encoding="utf-8"?>
<sst xmlns="http://schemas.openxmlformats.org/spreadsheetml/2006/main" count="66" uniqueCount="65">
  <si>
    <t>TABEL 20</t>
  </si>
  <si>
    <t>ALOKASI ANGGARAN KESEHATAN</t>
  </si>
  <si>
    <t>KABUPATEN KLATEN</t>
  </si>
  <si>
    <t>TAHUN 2025</t>
  </si>
  <si>
    <t>NO</t>
  </si>
  <si>
    <t>APBD Kesehatan Provinsi/ Kab/Kota</t>
  </si>
  <si>
    <t>Alokasi Anggaran Kesehatan</t>
  </si>
  <si>
    <t>Realisasi Anggaran Kesehatan</t>
  </si>
  <si>
    <t>Rupiah</t>
  </si>
  <si>
    <t>%</t>
  </si>
  <si>
    <t>A</t>
  </si>
  <si>
    <t>Pendapatan daerah</t>
  </si>
  <si>
    <t>Pendapatan Asli Daerah</t>
  </si>
  <si>
    <t>Pajak Daerah</t>
  </si>
  <si>
    <t>Retribusi Daerah</t>
  </si>
  <si>
    <t>Hasil Pengelolaan Kekayaan Daerah yang DIpisahkan</t>
  </si>
  <si>
    <t>Lain-Lain PAD yang sah</t>
  </si>
  <si>
    <t>Pendapatan Transfer</t>
  </si>
  <si>
    <t>Pendapatan Transfer Pemerintah Pusat</t>
  </si>
  <si>
    <t>1) Dana Alokasi Umum (DAU) Block Grant</t>
  </si>
  <si>
    <t>2) Dana Alokasi Umum (DAU) Spesific Grant</t>
  </si>
  <si>
    <t>3) Dana Alokasi Khusus (DAK):</t>
  </si>
  <si>
    <t>a. DAK Fisik</t>
  </si>
  <si>
    <t>b. DAK Non Fisik:</t>
  </si>
  <si>
    <t>- BOK Kabupaten</t>
  </si>
  <si>
    <t>- BOK Puskesmas</t>
  </si>
  <si>
    <t>- DAK Non Fisik BPOM</t>
  </si>
  <si>
    <t>4) Dana Bagi Hasil</t>
  </si>
  <si>
    <t>5) Pendapatan Bagi Hasil Pajak Rokok</t>
  </si>
  <si>
    <t>6) Pendapatan Dana Kapitasi JKN</t>
  </si>
  <si>
    <t>7) Sumber anggaran lainnya</t>
  </si>
  <si>
    <t>Pendapatan Transfer Antar Daerah</t>
  </si>
  <si>
    <t>APBN</t>
  </si>
  <si>
    <t>a. Dana Dekonsentrasi</t>
  </si>
  <si>
    <t>b. Lain-lain (sebutkan), misal bansos kapitasi</t>
  </si>
  <si>
    <t>Lain-Lain Pendapatan Daerah yang Sah</t>
  </si>
  <si>
    <t>Pendapatan Hibah Luar Negeri/Pinjaman (sebutkan project dan sumber dananya)</t>
  </si>
  <si>
    <t>Dana Darurat</t>
  </si>
  <si>
    <t>Lain-Lain Pendapatan sesuai dengan ketentuan perUU</t>
  </si>
  <si>
    <t>B</t>
  </si>
  <si>
    <t>Belanja Daerah</t>
  </si>
  <si>
    <t>Belanja Operasi</t>
  </si>
  <si>
    <t>Belanja Pegawai</t>
  </si>
  <si>
    <t>Belanja Barang dan Jasa</t>
  </si>
  <si>
    <t>Belanja Hibah</t>
  </si>
  <si>
    <t>Belanja Bantuan Sosial</t>
  </si>
  <si>
    <t>Belanja Modal</t>
  </si>
  <si>
    <t>Belanja Modal Tanah</t>
  </si>
  <si>
    <t>Belanja Modal Peralatan dan Mesin</t>
  </si>
  <si>
    <t>Belanja Modal Gedung dan Bangunan</t>
  </si>
  <si>
    <t>Belanja Modal Jalan, Jaringan, dan Irigasi</t>
  </si>
  <si>
    <t>Belanja Modal Aset Tetap Lainnya</t>
  </si>
  <si>
    <t>Belanja Modal Aset Lainnya</t>
  </si>
  <si>
    <t>Belanja Tidak Terduga</t>
  </si>
  <si>
    <t>Belanja tidak terduga</t>
  </si>
  <si>
    <t>Belanja Transfer</t>
  </si>
  <si>
    <t>Belanja bagi hasil</t>
  </si>
  <si>
    <t>Belanja Bantuan Keuangan</t>
  </si>
  <si>
    <t>C</t>
  </si>
  <si>
    <t>Pembiayaan Daerah</t>
  </si>
  <si>
    <t>TOTAL ANGGARAN KESEHATAN (= B)</t>
  </si>
  <si>
    <t>TOTAL APBD PROV/KAB/KOTA</t>
  </si>
  <si>
    <t>% APBD Kesehatan Tehadap APBD Prov/Kab/Kota</t>
  </si>
  <si>
    <t xml:space="preserve"> Anggaran kesehatan per kapita</t>
  </si>
  <si>
    <t>Sumber: Sub Bagian Keuangan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</si>
</sst>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43" fontId="3" fillId="0" borderId="7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vertical="center"/>
    </xf>
    <xf numFmtId="43" fontId="3" fillId="0" borderId="7" xfId="0" applyNumberFormat="1" applyFont="1" applyBorder="1"/>
    <xf numFmtId="0" fontId="3" fillId="0" borderId="7" xfId="0" applyFont="1" applyBorder="1"/>
    <xf numFmtId="0" fontId="3" fillId="0" borderId="7" xfId="0" applyFont="1" applyBorder="1" applyAlignment="1">
      <alignment vertical="center"/>
    </xf>
    <xf numFmtId="43" fontId="3" fillId="0" borderId="7" xfId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43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4" fontId="6" fillId="0" borderId="7" xfId="0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>
        <row r="28">
          <cell r="E28">
            <v>1304428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3" sqref="A3:E3"/>
    </sheetView>
  </sheetViews>
  <sheetFormatPr defaultColWidth="14.42578125" defaultRowHeight="15" x14ac:dyDescent="0.25"/>
  <cols>
    <col min="1" max="1" width="5.7109375" customWidth="1"/>
    <col min="2" max="2" width="55.28515625" customWidth="1"/>
    <col min="3" max="3" width="34" customWidth="1"/>
    <col min="4" max="4" width="27.7109375" customWidth="1"/>
    <col min="5" max="9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1</v>
      </c>
      <c r="B3" s="4"/>
      <c r="C3" s="4"/>
      <c r="D3" s="4"/>
      <c r="E3" s="4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5" t="s">
        <v>2</v>
      </c>
      <c r="B4" s="5"/>
      <c r="C4" s="5"/>
      <c r="D4" s="5"/>
      <c r="E4" s="5"/>
      <c r="F4" s="2"/>
      <c r="G4" s="2"/>
      <c r="H4" s="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5" t="s">
        <v>3</v>
      </c>
      <c r="B5" s="5"/>
      <c r="C5" s="5"/>
      <c r="D5" s="5"/>
      <c r="E5" s="5"/>
      <c r="F5" s="2"/>
      <c r="G5" s="2"/>
      <c r="H5" s="2"/>
      <c r="I5" s="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 thickBot="1" x14ac:dyDescent="0.3">
      <c r="A6" s="6"/>
      <c r="B6" s="6"/>
      <c r="C6" s="6"/>
      <c r="D6" s="2"/>
      <c r="E6" s="2"/>
      <c r="F6" s="2"/>
      <c r="G6" s="2"/>
      <c r="H6" s="2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25">
      <c r="A7" s="7" t="s">
        <v>4</v>
      </c>
      <c r="B7" s="7" t="s">
        <v>5</v>
      </c>
      <c r="C7" s="8" t="s">
        <v>6</v>
      </c>
      <c r="D7" s="9" t="s">
        <v>7</v>
      </c>
      <c r="E7" s="10"/>
      <c r="F7" s="2"/>
      <c r="G7" s="2"/>
      <c r="H7" s="2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25">
      <c r="A8" s="11"/>
      <c r="B8" s="11"/>
      <c r="C8" s="12" t="s">
        <v>8</v>
      </c>
      <c r="D8" s="13" t="s">
        <v>8</v>
      </c>
      <c r="E8" s="13" t="s">
        <v>9</v>
      </c>
      <c r="F8" s="2"/>
      <c r="G8" s="2"/>
      <c r="H8" s="2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2"/>
      <c r="G9" s="2"/>
      <c r="H9" s="2"/>
      <c r="I9" s="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15" t="s">
        <v>10</v>
      </c>
      <c r="B10" s="16" t="s">
        <v>11</v>
      </c>
      <c r="C10" s="17">
        <f>C11+C17+C32+C36</f>
        <v>141255903318</v>
      </c>
      <c r="D10" s="17">
        <f>D11+D17+D32+D36</f>
        <v>147067817674</v>
      </c>
      <c r="E10" s="18">
        <f>IFERROR(D10/C10*100,0)</f>
        <v>104.11445767538368</v>
      </c>
      <c r="F10" s="2"/>
      <c r="G10" s="2"/>
      <c r="H10" s="2"/>
      <c r="I10" s="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.75" customHeight="1" x14ac:dyDescent="0.25">
      <c r="A11" s="16">
        <v>1</v>
      </c>
      <c r="B11" s="16" t="s">
        <v>12</v>
      </c>
      <c r="C11" s="19">
        <f t="shared" ref="C11:D11" si="0">SUM(C12:C15)</f>
        <v>141255903318</v>
      </c>
      <c r="D11" s="19">
        <f t="shared" si="0"/>
        <v>128458207231</v>
      </c>
      <c r="E11" s="18">
        <f t="shared" ref="E11:E64" si="1">IFERROR(D11/C11*100,0)</f>
        <v>90.940062831788765</v>
      </c>
      <c r="F11" s="2"/>
      <c r="G11" s="2"/>
      <c r="H11" s="2"/>
      <c r="I11" s="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20"/>
      <c r="B12" s="21" t="s">
        <v>13</v>
      </c>
      <c r="C12" s="20">
        <v>0</v>
      </c>
      <c r="D12" s="20">
        <v>0</v>
      </c>
      <c r="E12" s="18">
        <f t="shared" si="1"/>
        <v>0</v>
      </c>
      <c r="F12" s="2"/>
      <c r="G12" s="2"/>
      <c r="H12" s="2"/>
      <c r="I12" s="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20"/>
      <c r="B13" s="21" t="s">
        <v>14</v>
      </c>
      <c r="C13" s="22">
        <v>139371631770</v>
      </c>
      <c r="D13" s="22">
        <v>127383921838</v>
      </c>
      <c r="E13" s="18">
        <f t="shared" si="1"/>
        <v>91.398744651434612</v>
      </c>
      <c r="F13" s="2"/>
      <c r="G13" s="2"/>
      <c r="H13" s="2"/>
      <c r="I13" s="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20"/>
      <c r="B14" s="21" t="s">
        <v>15</v>
      </c>
      <c r="C14" s="21">
        <v>0</v>
      </c>
      <c r="D14" s="21">
        <v>0</v>
      </c>
      <c r="E14" s="18">
        <f t="shared" si="1"/>
        <v>0</v>
      </c>
      <c r="F14" s="2"/>
      <c r="G14" s="2"/>
      <c r="H14" s="2"/>
      <c r="I14" s="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21"/>
      <c r="B15" s="21" t="s">
        <v>16</v>
      </c>
      <c r="C15" s="23">
        <v>1884271548</v>
      </c>
      <c r="D15" s="23">
        <v>1074285393</v>
      </c>
      <c r="E15" s="18">
        <f t="shared" si="1"/>
        <v>57.013300133957124</v>
      </c>
      <c r="F15" s="2"/>
      <c r="G15" s="2"/>
      <c r="H15" s="2"/>
      <c r="I15" s="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16">
        <v>2</v>
      </c>
      <c r="B16" s="16" t="s">
        <v>17</v>
      </c>
      <c r="C16" s="23">
        <v>0</v>
      </c>
      <c r="D16" s="23">
        <v>0</v>
      </c>
      <c r="E16" s="18">
        <f t="shared" si="1"/>
        <v>0</v>
      </c>
      <c r="F16" s="2"/>
      <c r="G16" s="2"/>
      <c r="H16" s="2"/>
      <c r="I16" s="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21"/>
      <c r="B17" s="16" t="s">
        <v>18</v>
      </c>
      <c r="C17" s="23">
        <f t="shared" ref="C17:D17" si="2">SUM(C18+C19+C20+C26+C27+C28+C29)</f>
        <v>0</v>
      </c>
      <c r="D17" s="23">
        <f t="shared" si="2"/>
        <v>18609610443</v>
      </c>
      <c r="E17" s="18">
        <f t="shared" si="1"/>
        <v>0</v>
      </c>
      <c r="F17" s="2"/>
      <c r="G17" s="2"/>
      <c r="H17" s="2"/>
      <c r="I17" s="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21"/>
      <c r="B18" s="21" t="s">
        <v>19</v>
      </c>
      <c r="C18" s="23">
        <v>0</v>
      </c>
      <c r="D18" s="23">
        <v>0</v>
      </c>
      <c r="E18" s="18">
        <f t="shared" si="1"/>
        <v>0</v>
      </c>
      <c r="F18" s="2"/>
      <c r="G18" s="2"/>
      <c r="H18" s="2"/>
      <c r="I18" s="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21"/>
      <c r="B19" s="21" t="s">
        <v>20</v>
      </c>
      <c r="C19" s="23">
        <v>0</v>
      </c>
      <c r="D19" s="23">
        <v>0</v>
      </c>
      <c r="E19" s="18">
        <f t="shared" si="1"/>
        <v>0</v>
      </c>
      <c r="F19" s="2"/>
      <c r="G19" s="2"/>
      <c r="H19" s="2"/>
      <c r="I19" s="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21"/>
      <c r="B20" s="21" t="s">
        <v>21</v>
      </c>
      <c r="C20" s="23">
        <f t="shared" ref="C20:D20" si="3">SUM(C21+C22)</f>
        <v>0</v>
      </c>
      <c r="D20" s="23">
        <f t="shared" si="3"/>
        <v>18609610443</v>
      </c>
      <c r="E20" s="18">
        <f t="shared" si="1"/>
        <v>0</v>
      </c>
      <c r="F20" s="2"/>
      <c r="G20" s="2"/>
      <c r="H20" s="2"/>
      <c r="I20" s="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21"/>
      <c r="B21" s="21" t="s">
        <v>22</v>
      </c>
      <c r="C21" s="23">
        <v>0</v>
      </c>
      <c r="D21" s="23">
        <v>0</v>
      </c>
      <c r="E21" s="18">
        <f t="shared" si="1"/>
        <v>0</v>
      </c>
      <c r="F21" s="2"/>
      <c r="G21" s="2"/>
      <c r="H21" s="2"/>
      <c r="I21" s="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21"/>
      <c r="B22" s="21" t="s">
        <v>23</v>
      </c>
      <c r="C22" s="23">
        <f t="shared" ref="C22:D22" si="4">SUM(C23+C24+C25)</f>
        <v>0</v>
      </c>
      <c r="D22" s="23">
        <f t="shared" si="4"/>
        <v>18609610443</v>
      </c>
      <c r="E22" s="18">
        <f t="shared" si="1"/>
        <v>0</v>
      </c>
      <c r="F22" s="2"/>
      <c r="G22" s="2"/>
      <c r="H22" s="2"/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21"/>
      <c r="B23" s="21" t="s">
        <v>24</v>
      </c>
      <c r="C23" s="23">
        <v>0</v>
      </c>
      <c r="D23" s="23">
        <v>0</v>
      </c>
      <c r="E23" s="18">
        <f t="shared" si="1"/>
        <v>0</v>
      </c>
      <c r="F23" s="2"/>
      <c r="G23" s="2"/>
      <c r="H23" s="2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21"/>
      <c r="B24" s="21" t="s">
        <v>25</v>
      </c>
      <c r="C24" s="23">
        <v>0</v>
      </c>
      <c r="D24" s="23">
        <v>18609610443</v>
      </c>
      <c r="E24" s="18">
        <f t="shared" si="1"/>
        <v>0</v>
      </c>
      <c r="F24" s="2"/>
      <c r="G24" s="2"/>
      <c r="H24" s="2"/>
      <c r="I24" s="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21"/>
      <c r="B25" s="21" t="s">
        <v>26</v>
      </c>
      <c r="C25" s="21">
        <v>0</v>
      </c>
      <c r="D25" s="21">
        <v>0</v>
      </c>
      <c r="E25" s="18">
        <f t="shared" si="1"/>
        <v>0</v>
      </c>
      <c r="F25" s="2"/>
      <c r="G25" s="2"/>
      <c r="H25" s="2"/>
      <c r="I25" s="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21"/>
      <c r="B26" s="21" t="s">
        <v>27</v>
      </c>
      <c r="C26" s="21">
        <v>0</v>
      </c>
      <c r="D26" s="21">
        <v>0</v>
      </c>
      <c r="E26" s="18">
        <f t="shared" si="1"/>
        <v>0</v>
      </c>
      <c r="F26" s="2"/>
      <c r="G26" s="2"/>
      <c r="H26" s="2"/>
      <c r="I26" s="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5">
      <c r="A27" s="21"/>
      <c r="B27" s="21" t="s">
        <v>28</v>
      </c>
      <c r="C27" s="21">
        <v>0</v>
      </c>
      <c r="D27" s="21">
        <v>0</v>
      </c>
      <c r="E27" s="18">
        <f t="shared" si="1"/>
        <v>0</v>
      </c>
      <c r="F27" s="2"/>
      <c r="G27" s="2"/>
      <c r="H27" s="2"/>
      <c r="I27" s="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5">
      <c r="A28" s="21"/>
      <c r="B28" s="21" t="s">
        <v>29</v>
      </c>
      <c r="C28" s="21">
        <v>0</v>
      </c>
      <c r="D28" s="21">
        <v>0</v>
      </c>
      <c r="E28" s="18">
        <f t="shared" si="1"/>
        <v>0</v>
      </c>
      <c r="F28" s="2"/>
      <c r="G28" s="2"/>
      <c r="H28" s="2"/>
      <c r="I28" s="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25">
      <c r="A29" s="21"/>
      <c r="B29" s="21" t="s">
        <v>30</v>
      </c>
      <c r="C29" s="21">
        <v>0</v>
      </c>
      <c r="D29" s="21">
        <v>0</v>
      </c>
      <c r="E29" s="18">
        <f t="shared" si="1"/>
        <v>0</v>
      </c>
      <c r="F29" s="2"/>
      <c r="G29" s="2"/>
      <c r="H29" s="2"/>
      <c r="I29" s="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25">
      <c r="A30" s="21"/>
      <c r="B30" s="16" t="s">
        <v>31</v>
      </c>
      <c r="C30" s="21">
        <v>0</v>
      </c>
      <c r="D30" s="21">
        <v>0</v>
      </c>
      <c r="E30" s="18">
        <f t="shared" si="1"/>
        <v>0</v>
      </c>
      <c r="F30" s="2"/>
      <c r="G30" s="2"/>
      <c r="H30" s="2"/>
      <c r="I30" s="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25">
      <c r="A31" s="21"/>
      <c r="B31" s="16"/>
      <c r="C31" s="21"/>
      <c r="D31" s="21"/>
      <c r="E31" s="18"/>
      <c r="F31" s="2"/>
      <c r="G31" s="2"/>
      <c r="H31" s="2"/>
      <c r="I31" s="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25">
      <c r="A32" s="16">
        <v>3</v>
      </c>
      <c r="B32" s="16" t="s">
        <v>32</v>
      </c>
      <c r="C32" s="21">
        <f t="shared" ref="C32:D32" si="5">C33+C34</f>
        <v>0</v>
      </c>
      <c r="D32" s="21">
        <f t="shared" si="5"/>
        <v>0</v>
      </c>
      <c r="E32" s="18">
        <f t="shared" si="1"/>
        <v>0</v>
      </c>
      <c r="F32" s="2"/>
      <c r="G32" s="2"/>
      <c r="H32" s="2"/>
      <c r="I32" s="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25">
      <c r="A33" s="21"/>
      <c r="B33" s="21" t="s">
        <v>33</v>
      </c>
      <c r="C33" s="21">
        <v>0</v>
      </c>
      <c r="D33" s="21">
        <v>0</v>
      </c>
      <c r="E33" s="18">
        <f t="shared" si="1"/>
        <v>0</v>
      </c>
      <c r="F33" s="2"/>
      <c r="G33" s="2"/>
      <c r="H33" s="2"/>
      <c r="I33" s="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25">
      <c r="A34" s="21"/>
      <c r="B34" s="21" t="s">
        <v>34</v>
      </c>
      <c r="C34" s="21">
        <v>0</v>
      </c>
      <c r="D34" s="21">
        <v>0</v>
      </c>
      <c r="E34" s="18">
        <f t="shared" si="1"/>
        <v>0</v>
      </c>
      <c r="F34" s="2"/>
      <c r="G34" s="2"/>
      <c r="H34" s="2"/>
      <c r="I34" s="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21"/>
      <c r="B35" s="16"/>
      <c r="C35" s="21"/>
      <c r="D35" s="21"/>
      <c r="E35" s="18"/>
      <c r="F35" s="2"/>
      <c r="G35" s="2"/>
      <c r="H35" s="2"/>
      <c r="I35" s="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25">
      <c r="A36" s="16">
        <v>4</v>
      </c>
      <c r="B36" s="16" t="s">
        <v>35</v>
      </c>
      <c r="C36" s="21">
        <f t="shared" ref="C36:D36" si="6">C37+C38+C39</f>
        <v>0</v>
      </c>
      <c r="D36" s="21">
        <f t="shared" si="6"/>
        <v>0</v>
      </c>
      <c r="E36" s="18">
        <f t="shared" si="1"/>
        <v>0</v>
      </c>
      <c r="F36" s="2"/>
      <c r="G36" s="2"/>
      <c r="H36" s="2"/>
      <c r="I36" s="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25">
      <c r="A37" s="21"/>
      <c r="B37" s="24" t="s">
        <v>36</v>
      </c>
      <c r="C37" s="21">
        <v>0</v>
      </c>
      <c r="D37" s="21">
        <v>0</v>
      </c>
      <c r="E37" s="18">
        <f t="shared" si="1"/>
        <v>0</v>
      </c>
      <c r="F37" s="2"/>
      <c r="G37" s="2"/>
      <c r="H37" s="2"/>
      <c r="I37" s="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25">
      <c r="A38" s="21"/>
      <c r="B38" s="21" t="s">
        <v>37</v>
      </c>
      <c r="C38" s="21">
        <v>0</v>
      </c>
      <c r="D38" s="21">
        <v>0</v>
      </c>
      <c r="E38" s="18">
        <f t="shared" si="1"/>
        <v>0</v>
      </c>
      <c r="F38" s="2"/>
      <c r="G38" s="2"/>
      <c r="H38" s="2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25">
      <c r="A39" s="21"/>
      <c r="B39" s="21" t="s">
        <v>38</v>
      </c>
      <c r="C39" s="21">
        <v>0</v>
      </c>
      <c r="D39" s="21">
        <v>0</v>
      </c>
      <c r="E39" s="18">
        <f t="shared" si="1"/>
        <v>0</v>
      </c>
      <c r="F39" s="2"/>
      <c r="G39" s="2"/>
      <c r="H39" s="2"/>
      <c r="I39" s="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25">
      <c r="A40" s="21"/>
      <c r="B40" s="21"/>
      <c r="C40" s="25"/>
      <c r="D40" s="25"/>
      <c r="E40" s="18"/>
      <c r="F40" s="2"/>
      <c r="G40" s="2"/>
      <c r="H40" s="2"/>
      <c r="I40" s="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25">
      <c r="A41" s="15" t="s">
        <v>39</v>
      </c>
      <c r="B41" s="26" t="s">
        <v>40</v>
      </c>
      <c r="C41" s="25">
        <f t="shared" ref="C41:D41" si="7">C42+C47+C54+C56</f>
        <v>475186375641</v>
      </c>
      <c r="D41" s="25">
        <f t="shared" si="7"/>
        <v>389837602279</v>
      </c>
      <c r="E41" s="18">
        <f t="shared" si="1"/>
        <v>82.038884585680876</v>
      </c>
      <c r="F41" s="2"/>
      <c r="G41" s="2"/>
      <c r="H41" s="2"/>
      <c r="I41" s="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25">
      <c r="A42" s="16">
        <v>1</v>
      </c>
      <c r="B42" s="16" t="s">
        <v>41</v>
      </c>
      <c r="C42" s="25">
        <f t="shared" ref="C42:D42" si="8">SUM(C43+C44+C45)</f>
        <v>438160323967</v>
      </c>
      <c r="D42" s="25">
        <f t="shared" si="8"/>
        <v>364536249225</v>
      </c>
      <c r="E42" s="18">
        <f t="shared" si="1"/>
        <v>83.197001025691904</v>
      </c>
      <c r="F42" s="2"/>
      <c r="G42" s="2"/>
      <c r="H42" s="2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21"/>
      <c r="B43" s="21" t="s">
        <v>42</v>
      </c>
      <c r="C43" s="22">
        <v>184470718643</v>
      </c>
      <c r="D43" s="22">
        <v>149654781243</v>
      </c>
      <c r="E43" s="18">
        <f t="shared" si="1"/>
        <v>81.126577889373266</v>
      </c>
      <c r="F43" s="2"/>
      <c r="G43" s="2"/>
      <c r="H43" s="2"/>
      <c r="I43" s="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25">
      <c r="A44" s="21"/>
      <c r="B44" s="21" t="s">
        <v>43</v>
      </c>
      <c r="C44" s="22">
        <v>253039605324</v>
      </c>
      <c r="D44" s="22">
        <v>214232558228</v>
      </c>
      <c r="E44" s="18">
        <f t="shared" si="1"/>
        <v>84.663647002487934</v>
      </c>
      <c r="F44" s="2"/>
      <c r="G44" s="2"/>
      <c r="H44" s="2"/>
      <c r="I44" s="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25">
      <c r="A45" s="21"/>
      <c r="B45" s="21" t="s">
        <v>44</v>
      </c>
      <c r="C45" s="22">
        <v>650000000</v>
      </c>
      <c r="D45" s="22">
        <v>648909754</v>
      </c>
      <c r="E45" s="18">
        <f t="shared" si="1"/>
        <v>99.832269846153849</v>
      </c>
      <c r="F45" s="2"/>
      <c r="G45" s="2"/>
      <c r="H45" s="2"/>
      <c r="I45" s="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25">
      <c r="A46" s="21"/>
      <c r="B46" s="21" t="s">
        <v>45</v>
      </c>
      <c r="C46" s="25"/>
      <c r="D46" s="25"/>
      <c r="E46" s="18"/>
      <c r="F46" s="2"/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9.5" customHeight="1" x14ac:dyDescent="0.25">
      <c r="A47" s="16">
        <v>2</v>
      </c>
      <c r="B47" s="16" t="s">
        <v>46</v>
      </c>
      <c r="C47" s="25">
        <f t="shared" ref="C47:D47" si="9">SUM(C48:C53)</f>
        <v>37026051674</v>
      </c>
      <c r="D47" s="25">
        <f t="shared" si="9"/>
        <v>25301353054</v>
      </c>
      <c r="E47" s="18">
        <f t="shared" si="1"/>
        <v>68.333921415031185</v>
      </c>
      <c r="F47" s="2"/>
      <c r="G47" s="2"/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21"/>
      <c r="B48" s="21" t="s">
        <v>47</v>
      </c>
      <c r="C48" s="21">
        <v>0</v>
      </c>
      <c r="D48" s="21">
        <v>0</v>
      </c>
      <c r="E48" s="18">
        <f t="shared" si="1"/>
        <v>0</v>
      </c>
      <c r="F48" s="2"/>
      <c r="G48" s="2"/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21"/>
      <c r="B49" s="21" t="s">
        <v>48</v>
      </c>
      <c r="C49" s="22">
        <v>25034878774</v>
      </c>
      <c r="D49" s="22">
        <v>19864327301</v>
      </c>
      <c r="E49" s="18">
        <f t="shared" si="1"/>
        <v>79.34660870669012</v>
      </c>
      <c r="F49" s="2"/>
      <c r="G49" s="2"/>
      <c r="H49" s="2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21"/>
      <c r="B50" s="21" t="s">
        <v>49</v>
      </c>
      <c r="C50" s="23">
        <v>11888220500</v>
      </c>
      <c r="D50" s="23">
        <v>5409441353</v>
      </c>
      <c r="E50" s="18">
        <f t="shared" si="1"/>
        <v>45.502532132542463</v>
      </c>
      <c r="F50" s="2"/>
      <c r="G50" s="2"/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21"/>
      <c r="B51" s="21" t="s">
        <v>50</v>
      </c>
      <c r="C51" s="23">
        <v>95452400</v>
      </c>
      <c r="D51" s="23">
        <v>21367500</v>
      </c>
      <c r="E51" s="18">
        <f t="shared" si="1"/>
        <v>22.385503140832501</v>
      </c>
      <c r="F51" s="2"/>
      <c r="G51" s="2"/>
      <c r="H51" s="2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21"/>
      <c r="B52" s="21" t="s">
        <v>51</v>
      </c>
      <c r="C52" s="23">
        <v>0</v>
      </c>
      <c r="D52" s="23">
        <v>0</v>
      </c>
      <c r="E52" s="18">
        <f t="shared" si="1"/>
        <v>0</v>
      </c>
      <c r="F52" s="2"/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21"/>
      <c r="B53" s="21" t="s">
        <v>52</v>
      </c>
      <c r="C53" s="23">
        <v>7500000</v>
      </c>
      <c r="D53" s="23">
        <v>6216900</v>
      </c>
      <c r="E53" s="18">
        <f t="shared" si="1"/>
        <v>82.891999999999996</v>
      </c>
      <c r="F53" s="2"/>
      <c r="G53" s="2"/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16">
        <v>3</v>
      </c>
      <c r="B54" s="16" t="s">
        <v>53</v>
      </c>
      <c r="C54" s="21">
        <f t="shared" ref="C54:D54" si="10">C55</f>
        <v>0</v>
      </c>
      <c r="D54" s="21">
        <f t="shared" si="10"/>
        <v>0</v>
      </c>
      <c r="E54" s="18">
        <f t="shared" si="1"/>
        <v>0</v>
      </c>
      <c r="F54" s="2"/>
      <c r="G54" s="2"/>
      <c r="H54" s="2"/>
      <c r="I54" s="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21"/>
      <c r="B55" s="21" t="s">
        <v>54</v>
      </c>
      <c r="C55" s="21">
        <v>0</v>
      </c>
      <c r="D55" s="21">
        <v>0</v>
      </c>
      <c r="E55" s="18">
        <f t="shared" si="1"/>
        <v>0</v>
      </c>
      <c r="F55" s="2"/>
      <c r="G55" s="2"/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16">
        <v>4</v>
      </c>
      <c r="B56" s="16" t="s">
        <v>55</v>
      </c>
      <c r="C56" s="21">
        <f t="shared" ref="C56:D56" si="11">SUM(C57:C58)</f>
        <v>0</v>
      </c>
      <c r="D56" s="21">
        <f t="shared" si="11"/>
        <v>0</v>
      </c>
      <c r="E56" s="18">
        <f t="shared" si="1"/>
        <v>0</v>
      </c>
      <c r="F56" s="2"/>
      <c r="G56" s="2"/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21"/>
      <c r="B57" s="21" t="s">
        <v>56</v>
      </c>
      <c r="C57" s="21">
        <v>0</v>
      </c>
      <c r="D57" s="21">
        <v>0</v>
      </c>
      <c r="E57" s="18">
        <f t="shared" si="1"/>
        <v>0</v>
      </c>
      <c r="F57" s="2"/>
      <c r="G57" s="2"/>
      <c r="H57" s="2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21"/>
      <c r="B58" s="21" t="s">
        <v>57</v>
      </c>
      <c r="C58" s="21">
        <v>0</v>
      </c>
      <c r="D58" s="21">
        <v>0</v>
      </c>
      <c r="E58" s="18">
        <f t="shared" si="1"/>
        <v>0</v>
      </c>
      <c r="F58" s="2"/>
      <c r="G58" s="2"/>
      <c r="H58" s="2"/>
      <c r="I58" s="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21"/>
      <c r="B59" s="21"/>
      <c r="C59" s="21"/>
      <c r="D59" s="21"/>
      <c r="E59" s="18"/>
      <c r="F59" s="2"/>
      <c r="G59" s="2"/>
      <c r="H59" s="2"/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15" t="s">
        <v>58</v>
      </c>
      <c r="B60" s="26" t="s">
        <v>59</v>
      </c>
      <c r="C60" s="23">
        <v>25401571090</v>
      </c>
      <c r="D60" s="23">
        <v>25401571090</v>
      </c>
      <c r="E60" s="18">
        <f t="shared" si="1"/>
        <v>100</v>
      </c>
      <c r="F60" s="2"/>
      <c r="G60" s="2"/>
      <c r="H60" s="2"/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21"/>
      <c r="B61" s="21"/>
      <c r="C61" s="25"/>
      <c r="D61" s="25"/>
      <c r="E61" s="18"/>
      <c r="F61" s="2"/>
      <c r="G61" s="2"/>
      <c r="H61" s="2"/>
      <c r="I61" s="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21"/>
      <c r="B62" s="16" t="s">
        <v>60</v>
      </c>
      <c r="C62" s="25">
        <f>C41</f>
        <v>475186375641</v>
      </c>
      <c r="D62" s="25">
        <f>D41</f>
        <v>389837602279</v>
      </c>
      <c r="E62" s="18">
        <f t="shared" si="1"/>
        <v>82.038884585680876</v>
      </c>
      <c r="F62" s="2"/>
      <c r="G62" s="2"/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21"/>
      <c r="B63" s="16" t="s">
        <v>61</v>
      </c>
      <c r="C63" s="25">
        <f>C10+C41+C60</f>
        <v>641843850049</v>
      </c>
      <c r="D63" s="25">
        <f>D10+D41+D60</f>
        <v>562306991043</v>
      </c>
      <c r="E63" s="18">
        <f t="shared" si="1"/>
        <v>87.608067133473668</v>
      </c>
      <c r="F63" s="2"/>
      <c r="G63" s="2"/>
      <c r="H63" s="2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21"/>
      <c r="B64" s="16" t="s">
        <v>62</v>
      </c>
      <c r="C64" s="25">
        <f>C62/C63*100</f>
        <v>74.034576416790941</v>
      </c>
      <c r="D64" s="25">
        <f>D62/D63*100</f>
        <v>69.328251024570463</v>
      </c>
      <c r="E64" s="18">
        <f t="shared" si="1"/>
        <v>93.643071089209215</v>
      </c>
      <c r="F64" s="2"/>
      <c r="G64" s="2"/>
      <c r="H64" s="2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21"/>
      <c r="B65" s="16" t="s">
        <v>63</v>
      </c>
      <c r="C65" s="27">
        <f>C62/'[1]2'!E28</f>
        <v>364287.16314047232</v>
      </c>
      <c r="D65" s="21"/>
      <c r="E65" s="18"/>
      <c r="F65" s="2"/>
      <c r="G65" s="2"/>
      <c r="H65" s="2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2" t="s">
        <v>64</v>
      </c>
      <c r="B67" s="2"/>
      <c r="C67" s="2"/>
      <c r="D67" s="2"/>
      <c r="E67" s="2"/>
      <c r="F67" s="2"/>
      <c r="G67" s="2"/>
      <c r="H67" s="2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6">
    <mergeCell ref="A3:E3"/>
    <mergeCell ref="A4:E4"/>
    <mergeCell ref="A5:E5"/>
    <mergeCell ref="A7:A8"/>
    <mergeCell ref="B7:B8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2026-07-29T01:32:11Z</dcterms:created>
  <dcterms:modified xsi:type="dcterms:W3CDTF">2026-07-29T01:32:38Z</dcterms:modified>
</cp:coreProperties>
</file>