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7" i="1" l="1"/>
  <c r="R47" i="1"/>
  <c r="P47" i="1"/>
  <c r="O47" i="1"/>
  <c r="M47" i="1"/>
  <c r="L47" i="1"/>
  <c r="J47" i="1"/>
  <c r="I47" i="1"/>
  <c r="H47" i="1"/>
  <c r="G47" i="1"/>
  <c r="E47" i="1"/>
  <c r="D47" i="1"/>
  <c r="F47" i="1" s="1"/>
  <c r="U44" i="1"/>
  <c r="T44" i="1"/>
  <c r="Q44" i="1"/>
  <c r="N44" i="1"/>
  <c r="K44" i="1"/>
  <c r="H44" i="1"/>
  <c r="F44" i="1"/>
  <c r="C44" i="1"/>
  <c r="B44" i="1"/>
  <c r="T43" i="1"/>
  <c r="U43" i="1" s="1"/>
  <c r="Q43" i="1"/>
  <c r="N43" i="1"/>
  <c r="K43" i="1"/>
  <c r="H43" i="1"/>
  <c r="F43" i="1"/>
  <c r="C43" i="1"/>
  <c r="B43" i="1"/>
  <c r="T42" i="1"/>
  <c r="U42" i="1" s="1"/>
  <c r="Q42" i="1"/>
  <c r="N42" i="1"/>
  <c r="K42" i="1"/>
  <c r="H42" i="1"/>
  <c r="F42" i="1"/>
  <c r="C42" i="1"/>
  <c r="B42" i="1"/>
  <c r="S41" i="1"/>
  <c r="T41" i="1" s="1"/>
  <c r="U41" i="1" s="1"/>
  <c r="P41" i="1"/>
  <c r="Q41" i="1" s="1"/>
  <c r="N41" i="1"/>
  <c r="K41" i="1"/>
  <c r="H41" i="1"/>
  <c r="F41" i="1"/>
  <c r="C41" i="1"/>
  <c r="B41" i="1"/>
  <c r="T40" i="1"/>
  <c r="U40" i="1" s="1"/>
  <c r="Q40" i="1"/>
  <c r="N40" i="1"/>
  <c r="K40" i="1"/>
  <c r="H40" i="1"/>
  <c r="F40" i="1"/>
  <c r="C40" i="1"/>
  <c r="B40" i="1"/>
  <c r="T39" i="1"/>
  <c r="U39" i="1" s="1"/>
  <c r="Q39" i="1"/>
  <c r="N39" i="1"/>
  <c r="K39" i="1"/>
  <c r="H39" i="1"/>
  <c r="F39" i="1"/>
  <c r="C39" i="1"/>
  <c r="B39" i="1"/>
  <c r="U38" i="1"/>
  <c r="T38" i="1"/>
  <c r="Q38" i="1"/>
  <c r="N38" i="1"/>
  <c r="K38" i="1"/>
  <c r="H38" i="1"/>
  <c r="F38" i="1"/>
  <c r="C38" i="1"/>
  <c r="B38" i="1"/>
  <c r="T37" i="1"/>
  <c r="U37" i="1" s="1"/>
  <c r="Q37" i="1"/>
  <c r="N37" i="1"/>
  <c r="K37" i="1"/>
  <c r="H37" i="1"/>
  <c r="F37" i="1"/>
  <c r="C37" i="1"/>
  <c r="B37" i="1"/>
  <c r="T36" i="1"/>
  <c r="U36" i="1" s="1"/>
  <c r="Q36" i="1"/>
  <c r="N36" i="1"/>
  <c r="K36" i="1"/>
  <c r="H36" i="1"/>
  <c r="F36" i="1"/>
  <c r="C36" i="1"/>
  <c r="B36" i="1"/>
  <c r="U35" i="1"/>
  <c r="T35" i="1"/>
  <c r="Q35" i="1"/>
  <c r="N35" i="1"/>
  <c r="K35" i="1"/>
  <c r="H35" i="1"/>
  <c r="F35" i="1"/>
  <c r="C35" i="1"/>
  <c r="B35" i="1"/>
  <c r="T34" i="1"/>
  <c r="U34" i="1" s="1"/>
  <c r="Q34" i="1"/>
  <c r="N34" i="1"/>
  <c r="K34" i="1"/>
  <c r="H34" i="1"/>
  <c r="F34" i="1"/>
  <c r="C34" i="1"/>
  <c r="B34" i="1"/>
  <c r="T33" i="1"/>
  <c r="Q33" i="1"/>
  <c r="U33" i="1" s="1"/>
  <c r="N33" i="1"/>
  <c r="K33" i="1"/>
  <c r="H33" i="1"/>
  <c r="F33" i="1"/>
  <c r="C33" i="1"/>
  <c r="B33" i="1"/>
  <c r="T32" i="1"/>
  <c r="U32" i="1" s="1"/>
  <c r="Q32" i="1"/>
  <c r="N32" i="1"/>
  <c r="K32" i="1"/>
  <c r="H32" i="1"/>
  <c r="F32" i="1"/>
  <c r="C32" i="1"/>
  <c r="B32" i="1"/>
  <c r="T31" i="1"/>
  <c r="U31" i="1" s="1"/>
  <c r="Q31" i="1"/>
  <c r="N31" i="1"/>
  <c r="K31" i="1"/>
  <c r="H31" i="1"/>
  <c r="F31" i="1"/>
  <c r="C31" i="1"/>
  <c r="B31" i="1"/>
  <c r="U30" i="1"/>
  <c r="T30" i="1"/>
  <c r="Q30" i="1"/>
  <c r="N30" i="1"/>
  <c r="K30" i="1"/>
  <c r="H30" i="1"/>
  <c r="F30" i="1"/>
  <c r="C30" i="1"/>
  <c r="B30" i="1"/>
  <c r="T29" i="1"/>
  <c r="U29" i="1" s="1"/>
  <c r="Q29" i="1"/>
  <c r="N29" i="1"/>
  <c r="K29" i="1"/>
  <c r="H29" i="1"/>
  <c r="F29" i="1"/>
  <c r="C29" i="1"/>
  <c r="B29" i="1"/>
  <c r="T28" i="1"/>
  <c r="U28" i="1" s="1"/>
  <c r="Q28" i="1"/>
  <c r="N28" i="1"/>
  <c r="K28" i="1"/>
  <c r="H28" i="1"/>
  <c r="F28" i="1"/>
  <c r="C28" i="1"/>
  <c r="B28" i="1"/>
  <c r="U27" i="1"/>
  <c r="T27" i="1"/>
  <c r="Q27" i="1"/>
  <c r="N27" i="1"/>
  <c r="K27" i="1"/>
  <c r="H27" i="1"/>
  <c r="F27" i="1"/>
  <c r="C27" i="1"/>
  <c r="B27" i="1"/>
  <c r="T26" i="1"/>
  <c r="U26" i="1" s="1"/>
  <c r="Q26" i="1"/>
  <c r="N26" i="1"/>
  <c r="K26" i="1"/>
  <c r="H26" i="1"/>
  <c r="F26" i="1"/>
  <c r="C26" i="1"/>
  <c r="B26" i="1"/>
  <c r="T25" i="1"/>
  <c r="Q25" i="1"/>
  <c r="U25" i="1" s="1"/>
  <c r="N25" i="1"/>
  <c r="K25" i="1"/>
  <c r="H25" i="1"/>
  <c r="F25" i="1"/>
  <c r="C25" i="1"/>
  <c r="B25" i="1"/>
  <c r="T24" i="1"/>
  <c r="U24" i="1" s="1"/>
  <c r="Q24" i="1"/>
  <c r="N24" i="1"/>
  <c r="K24" i="1"/>
  <c r="H24" i="1"/>
  <c r="F24" i="1"/>
  <c r="C24" i="1"/>
  <c r="B24" i="1"/>
  <c r="T23" i="1"/>
  <c r="U23" i="1" s="1"/>
  <c r="Q23" i="1"/>
  <c r="N23" i="1"/>
  <c r="K23" i="1"/>
  <c r="H23" i="1"/>
  <c r="F23" i="1"/>
  <c r="C23" i="1"/>
  <c r="B23" i="1"/>
  <c r="U22" i="1"/>
  <c r="T22" i="1"/>
  <c r="Q22" i="1"/>
  <c r="N22" i="1"/>
  <c r="K22" i="1"/>
  <c r="H22" i="1"/>
  <c r="F22" i="1"/>
  <c r="C22" i="1"/>
  <c r="B22" i="1"/>
  <c r="T21" i="1"/>
  <c r="U21" i="1" s="1"/>
  <c r="Q21" i="1"/>
  <c r="N21" i="1"/>
  <c r="K21" i="1"/>
  <c r="H21" i="1"/>
  <c r="F21" i="1"/>
  <c r="C21" i="1"/>
  <c r="B21" i="1"/>
  <c r="T20" i="1"/>
  <c r="U20" i="1" s="1"/>
  <c r="Q20" i="1"/>
  <c r="N20" i="1"/>
  <c r="K20" i="1"/>
  <c r="H20" i="1"/>
  <c r="F20" i="1"/>
  <c r="C20" i="1"/>
  <c r="B20" i="1"/>
  <c r="U19" i="1"/>
  <c r="T19" i="1"/>
  <c r="Q19" i="1"/>
  <c r="N19" i="1"/>
  <c r="K19" i="1"/>
  <c r="H19" i="1"/>
  <c r="F19" i="1"/>
  <c r="C19" i="1"/>
  <c r="B19" i="1"/>
  <c r="T18" i="1"/>
  <c r="U18" i="1" s="1"/>
  <c r="Q18" i="1"/>
  <c r="N18" i="1"/>
  <c r="K18" i="1"/>
  <c r="H18" i="1"/>
  <c r="F18" i="1"/>
  <c r="C18" i="1"/>
  <c r="B18" i="1"/>
  <c r="T17" i="1"/>
  <c r="Q17" i="1"/>
  <c r="U17" i="1" s="1"/>
  <c r="N17" i="1"/>
  <c r="K17" i="1"/>
  <c r="H17" i="1"/>
  <c r="F17" i="1"/>
  <c r="C17" i="1"/>
  <c r="B17" i="1"/>
  <c r="T16" i="1"/>
  <c r="U16" i="1" s="1"/>
  <c r="Q16" i="1"/>
  <c r="N16" i="1"/>
  <c r="K16" i="1"/>
  <c r="H16" i="1"/>
  <c r="F16" i="1"/>
  <c r="C16" i="1"/>
  <c r="B16" i="1"/>
  <c r="T15" i="1"/>
  <c r="U15" i="1" s="1"/>
  <c r="Q15" i="1"/>
  <c r="N15" i="1"/>
  <c r="K15" i="1"/>
  <c r="H15" i="1"/>
  <c r="F15" i="1"/>
  <c r="C15" i="1"/>
  <c r="B15" i="1"/>
  <c r="U14" i="1"/>
  <c r="T14" i="1"/>
  <c r="Q14" i="1"/>
  <c r="N14" i="1"/>
  <c r="K14" i="1"/>
  <c r="H14" i="1"/>
  <c r="F14" i="1"/>
  <c r="C14" i="1"/>
  <c r="B14" i="1"/>
  <c r="T13" i="1"/>
  <c r="U13" i="1" s="1"/>
  <c r="Q13" i="1"/>
  <c r="Q47" i="1" s="1"/>
  <c r="N13" i="1"/>
  <c r="K13" i="1"/>
  <c r="H13" i="1"/>
  <c r="F13" i="1"/>
  <c r="C13" i="1"/>
  <c r="B13" i="1"/>
  <c r="T12" i="1"/>
  <c r="U12" i="1" s="1"/>
  <c r="Q12" i="1"/>
  <c r="N12" i="1"/>
  <c r="K12" i="1"/>
  <c r="H12" i="1"/>
  <c r="F12" i="1"/>
  <c r="C12" i="1"/>
  <c r="B12" i="1"/>
  <c r="U11" i="1"/>
  <c r="T11" i="1"/>
  <c r="Q11" i="1"/>
  <c r="N11" i="1"/>
  <c r="N47" i="1" s="1"/>
  <c r="K11" i="1"/>
  <c r="K47" i="1" s="1"/>
  <c r="H11" i="1"/>
  <c r="F11" i="1"/>
  <c r="C11" i="1"/>
  <c r="B11" i="1"/>
  <c r="T47" i="1" l="1"/>
  <c r="U47" i="1" s="1"/>
</calcChain>
</file>

<file path=xl/sharedStrings.xml><?xml version="1.0" encoding="utf-8"?>
<sst xmlns="http://schemas.openxmlformats.org/spreadsheetml/2006/main" count="32" uniqueCount="21">
  <si>
    <t>TABEL 53</t>
  </si>
  <si>
    <t>PELAYANAN KESEHATAN GIGI DAN MULUT PADA ANAK SD DAN SETINGKAT MENURUT JENIS KELAMIN, KECAMATAN, DAN PUSKESMAS</t>
  </si>
  <si>
    <t>KABUPATEN KLATEN</t>
  </si>
  <si>
    <t>TAHUN 2025</t>
  </si>
  <si>
    <t>NO</t>
  </si>
  <si>
    <t>KECAMATAN</t>
  </si>
  <si>
    <t>PUSKESMAS</t>
  </si>
  <si>
    <t>UPAYA KESEHATAN GIGI SEKOLAH (UKGS)</t>
  </si>
  <si>
    <t>JUMLAH SD/MI</t>
  </si>
  <si>
    <t>JUMLAH SD/MI DGN SIKAT GIGI MASSAL</t>
  </si>
  <si>
    <t>%</t>
  </si>
  <si>
    <t>JUMLAH SD/MI MENDAPAT PELAYANAN GIGI</t>
  </si>
  <si>
    <t>JUMLAH MURID SD/MI</t>
  </si>
  <si>
    <t>MURID SD/MI DIPERIKSA</t>
  </si>
  <si>
    <t>MURID SD/MI PERLU PERAWATAN</t>
  </si>
  <si>
    <t>MURID SD/MI MENDAPAT PERAWATAN</t>
  </si>
  <si>
    <t>L</t>
  </si>
  <si>
    <t>P</t>
  </si>
  <si>
    <t>L + P</t>
  </si>
  <si>
    <t>TOTAL</t>
  </si>
  <si>
    <t>Sumber: Pokja Manajemen Informasi Kesehatan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</si>
</sst>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rgb="FF000000"/>
      <name val="Arial"/>
      <family val="2"/>
    </font>
    <font>
      <sz val="13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3" xfId="0" applyFont="1" applyBorder="1"/>
    <xf numFmtId="0" fontId="4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" fontId="2" fillId="0" borderId="7" xfId="0" applyNumberFormat="1" applyFont="1" applyBorder="1" applyAlignment="1">
      <alignment horizontal="right" vertical="center"/>
    </xf>
    <xf numFmtId="2" fontId="2" fillId="0" borderId="7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/>
    </xf>
    <xf numFmtId="1" fontId="2" fillId="2" borderId="7" xfId="0" applyNumberFormat="1" applyFont="1" applyFill="1" applyBorder="1" applyAlignment="1">
      <alignment horizontal="right" vertical="center"/>
    </xf>
    <xf numFmtId="3" fontId="2" fillId="2" borderId="7" xfId="0" applyNumberFormat="1" applyFont="1" applyFill="1" applyBorder="1" applyAlignment="1">
      <alignment horizontal="right" vertical="center"/>
    </xf>
    <xf numFmtId="3" fontId="2" fillId="2" borderId="0" xfId="0" applyNumberFormat="1" applyFont="1" applyFill="1" applyAlignment="1">
      <alignment horizontal="right" vertical="center"/>
    </xf>
    <xf numFmtId="3" fontId="2" fillId="2" borderId="2" xfId="0" applyNumberFormat="1" applyFont="1" applyFill="1" applyBorder="1" applyAlignment="1">
      <alignment horizontal="right" vertical="center"/>
    </xf>
    <xf numFmtId="3" fontId="2" fillId="2" borderId="8" xfId="0" applyNumberFormat="1" applyFont="1" applyFill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0" fontId="2" fillId="0" borderId="2" xfId="0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3" fontId="2" fillId="0" borderId="7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8" xfId="0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2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right"/>
    </xf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2" fontId="1" fillId="0" borderId="3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2" fontId="1" fillId="0" borderId="10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U3"/>
    </sheetView>
  </sheetViews>
  <sheetFormatPr defaultColWidth="14.42578125" defaultRowHeight="15" x14ac:dyDescent="0.25"/>
  <cols>
    <col min="2" max="2" width="16.140625" customWidth="1"/>
    <col min="3" max="3" width="29.140625" customWidth="1"/>
    <col min="4" max="4" width="20.140625" customWidth="1"/>
    <col min="5" max="5" width="30.42578125" customWidth="1"/>
    <col min="6" max="6" width="17" bestFit="1" customWidth="1"/>
    <col min="7" max="7" width="20.28515625" customWidth="1"/>
    <col min="21" max="21" width="16.7109375" bestFit="1" customWidth="1"/>
  </cols>
  <sheetData>
    <row r="1" spans="1:26" ht="15.75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4"/>
      <c r="Z1" s="4"/>
    </row>
    <row r="2" spans="1:26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4"/>
      <c r="Z2" s="4"/>
    </row>
    <row r="3" spans="1:26" ht="15.75" x14ac:dyDescent="0.25">
      <c r="A3" s="5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4"/>
      <c r="W3" s="4"/>
      <c r="X3" s="4"/>
      <c r="Y3" s="4"/>
      <c r="Z3" s="4"/>
    </row>
    <row r="4" spans="1:26" ht="15.75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4"/>
      <c r="W4" s="4"/>
      <c r="X4" s="4"/>
      <c r="Y4" s="4"/>
      <c r="Z4" s="4"/>
    </row>
    <row r="5" spans="1:26" ht="15.75" x14ac:dyDescent="0.25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4"/>
      <c r="W5" s="4"/>
      <c r="X5" s="4"/>
      <c r="Y5" s="4"/>
      <c r="Z5" s="4"/>
    </row>
    <row r="6" spans="1:26" ht="15.75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4"/>
      <c r="W6" s="4"/>
      <c r="X6" s="4"/>
      <c r="Y6" s="4"/>
      <c r="Z6" s="4"/>
    </row>
    <row r="7" spans="1:26" ht="15.75" x14ac:dyDescent="0.25">
      <c r="A7" s="8" t="s">
        <v>4</v>
      </c>
      <c r="B7" s="8" t="s">
        <v>5</v>
      </c>
      <c r="C7" s="8" t="s">
        <v>6</v>
      </c>
      <c r="D7" s="9" t="s">
        <v>7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  <c r="V7" s="4"/>
      <c r="W7" s="4"/>
      <c r="X7" s="4"/>
      <c r="Y7" s="4"/>
      <c r="Z7" s="4"/>
    </row>
    <row r="8" spans="1:26" ht="15.75" x14ac:dyDescent="0.25">
      <c r="A8" s="12"/>
      <c r="B8" s="12"/>
      <c r="C8" s="12"/>
      <c r="D8" s="13" t="s">
        <v>8</v>
      </c>
      <c r="E8" s="13" t="s">
        <v>9</v>
      </c>
      <c r="F8" s="8" t="s">
        <v>10</v>
      </c>
      <c r="G8" s="13" t="s">
        <v>11</v>
      </c>
      <c r="H8" s="8" t="s">
        <v>10</v>
      </c>
      <c r="I8" s="9" t="s">
        <v>12</v>
      </c>
      <c r="J8" s="10"/>
      <c r="K8" s="11"/>
      <c r="L8" s="9" t="s">
        <v>13</v>
      </c>
      <c r="M8" s="10"/>
      <c r="N8" s="10"/>
      <c r="O8" s="14" t="s">
        <v>14</v>
      </c>
      <c r="P8" s="10"/>
      <c r="Q8" s="10"/>
      <c r="R8" s="14" t="s">
        <v>15</v>
      </c>
      <c r="S8" s="10"/>
      <c r="T8" s="10"/>
      <c r="U8" s="11"/>
      <c r="V8" s="4"/>
      <c r="W8" s="4"/>
      <c r="X8" s="4"/>
      <c r="Y8" s="4"/>
      <c r="Z8" s="4"/>
    </row>
    <row r="9" spans="1:26" ht="34.35" customHeight="1" x14ac:dyDescent="0.25">
      <c r="A9" s="15"/>
      <c r="B9" s="15"/>
      <c r="C9" s="15"/>
      <c r="D9" s="15"/>
      <c r="E9" s="15"/>
      <c r="F9" s="15"/>
      <c r="G9" s="15"/>
      <c r="H9" s="15"/>
      <c r="I9" s="16" t="s">
        <v>16</v>
      </c>
      <c r="J9" s="16" t="s">
        <v>17</v>
      </c>
      <c r="K9" s="16" t="s">
        <v>18</v>
      </c>
      <c r="L9" s="16" t="s">
        <v>16</v>
      </c>
      <c r="M9" s="17" t="s">
        <v>17</v>
      </c>
      <c r="N9" s="16" t="s">
        <v>18</v>
      </c>
      <c r="O9" s="16" t="s">
        <v>16</v>
      </c>
      <c r="P9" s="16" t="s">
        <v>17</v>
      </c>
      <c r="Q9" s="16" t="s">
        <v>18</v>
      </c>
      <c r="R9" s="16" t="s">
        <v>16</v>
      </c>
      <c r="S9" s="16" t="s">
        <v>17</v>
      </c>
      <c r="T9" s="16" t="s">
        <v>18</v>
      </c>
      <c r="U9" s="17" t="s">
        <v>10</v>
      </c>
      <c r="V9" s="4"/>
      <c r="W9" s="4"/>
      <c r="X9" s="4"/>
      <c r="Y9" s="4"/>
      <c r="Z9" s="4"/>
    </row>
    <row r="10" spans="1:26" ht="15.75" x14ac:dyDescent="0.25">
      <c r="A10" s="18">
        <v>1</v>
      </c>
      <c r="B10" s="18">
        <v>2</v>
      </c>
      <c r="C10" s="18">
        <v>3</v>
      </c>
      <c r="D10" s="18">
        <v>4</v>
      </c>
      <c r="E10" s="18">
        <v>5</v>
      </c>
      <c r="F10" s="18">
        <v>6</v>
      </c>
      <c r="G10" s="18">
        <v>7</v>
      </c>
      <c r="H10" s="18">
        <v>8</v>
      </c>
      <c r="I10" s="18">
        <v>9</v>
      </c>
      <c r="J10" s="18">
        <v>10</v>
      </c>
      <c r="K10" s="18">
        <v>11</v>
      </c>
      <c r="L10" s="18">
        <v>12</v>
      </c>
      <c r="M10" s="18">
        <v>14</v>
      </c>
      <c r="N10" s="19">
        <v>16</v>
      </c>
      <c r="O10" s="18">
        <v>18</v>
      </c>
      <c r="P10" s="18">
        <v>19</v>
      </c>
      <c r="Q10" s="18">
        <v>20</v>
      </c>
      <c r="R10" s="18">
        <v>21</v>
      </c>
      <c r="S10" s="18">
        <v>23</v>
      </c>
      <c r="T10" s="18">
        <v>25</v>
      </c>
      <c r="U10" s="18">
        <v>26</v>
      </c>
      <c r="V10" s="4"/>
      <c r="W10" s="4"/>
      <c r="X10" s="4"/>
      <c r="Y10" s="4"/>
      <c r="Z10" s="4"/>
    </row>
    <row r="11" spans="1:26" ht="15.75" x14ac:dyDescent="0.25">
      <c r="A11" s="20">
        <v>1</v>
      </c>
      <c r="B11" s="21" t="str">
        <f>'[1]11'!B9</f>
        <v>Prambanan</v>
      </c>
      <c r="C11" s="21" t="str">
        <f>'[1]11'!C9</f>
        <v>Puskesmas Prambanan</v>
      </c>
      <c r="D11" s="22">
        <v>14</v>
      </c>
      <c r="E11" s="22">
        <v>14</v>
      </c>
      <c r="F11" s="23">
        <f>IF(ISBLANK(E11),"",E11/D11*100)</f>
        <v>100</v>
      </c>
      <c r="G11" s="22">
        <v>14</v>
      </c>
      <c r="H11" s="23">
        <f>IF(ISBLANK(G11),"",G11/D11*100)</f>
        <v>100</v>
      </c>
      <c r="I11" s="24">
        <v>841</v>
      </c>
      <c r="J11" s="25">
        <v>775</v>
      </c>
      <c r="K11" s="26">
        <f t="shared" ref="K11:K44" si="0">I11+J11</f>
        <v>1616</v>
      </c>
      <c r="L11" s="25">
        <v>841</v>
      </c>
      <c r="M11" s="26">
        <v>775</v>
      </c>
      <c r="N11" s="24">
        <f t="shared" ref="N11:N44" si="1">L11+M11</f>
        <v>1616</v>
      </c>
      <c r="O11" s="25">
        <v>83</v>
      </c>
      <c r="P11" s="27">
        <v>75</v>
      </c>
      <c r="Q11" s="26">
        <f t="shared" ref="Q11:Q44" si="2">O11+P11</f>
        <v>158</v>
      </c>
      <c r="R11" s="25">
        <v>71</v>
      </c>
      <c r="S11" s="26">
        <v>70</v>
      </c>
      <c r="T11" s="24">
        <f t="shared" ref="T11:T44" si="3">R11+S11</f>
        <v>141</v>
      </c>
      <c r="U11" s="23">
        <f t="shared" ref="U11:U44" si="4">T11/Q11*100</f>
        <v>89.240506329113927</v>
      </c>
      <c r="V11" s="4"/>
      <c r="W11" s="4"/>
      <c r="X11" s="4"/>
      <c r="Y11" s="4"/>
      <c r="Z11" s="4"/>
    </row>
    <row r="12" spans="1:26" ht="15.75" x14ac:dyDescent="0.25">
      <c r="A12" s="20">
        <v>2</v>
      </c>
      <c r="B12" s="21" t="str">
        <f>'[1]11'!B10</f>
        <v>Prambanan</v>
      </c>
      <c r="C12" s="21" t="str">
        <f>'[1]11'!C10</f>
        <v>Puskesmas Kebondalem Lor</v>
      </c>
      <c r="D12" s="22">
        <v>14</v>
      </c>
      <c r="E12" s="22">
        <v>7</v>
      </c>
      <c r="F12" s="23">
        <f t="shared" ref="F12:F44" si="5">IF(ISBLANK(E12),"",E12/D12*100)</f>
        <v>50</v>
      </c>
      <c r="G12" s="22">
        <v>14</v>
      </c>
      <c r="H12" s="23">
        <f t="shared" ref="H12:H44" si="6">IF(ISBLANK(G12),"",G12/D12*100)</f>
        <v>100</v>
      </c>
      <c r="I12" s="24">
        <v>1379</v>
      </c>
      <c r="J12" s="25">
        <v>1237</v>
      </c>
      <c r="K12" s="26">
        <f t="shared" si="0"/>
        <v>2616</v>
      </c>
      <c r="L12" s="25">
        <v>1379</v>
      </c>
      <c r="M12" s="26">
        <v>1237</v>
      </c>
      <c r="N12" s="24">
        <f t="shared" si="1"/>
        <v>2616</v>
      </c>
      <c r="O12" s="25">
        <v>500</v>
      </c>
      <c r="P12" s="27">
        <v>677</v>
      </c>
      <c r="Q12" s="26">
        <f t="shared" si="2"/>
        <v>1177</v>
      </c>
      <c r="R12" s="25">
        <v>500</v>
      </c>
      <c r="S12" s="26">
        <v>677</v>
      </c>
      <c r="T12" s="24">
        <f t="shared" si="3"/>
        <v>1177</v>
      </c>
      <c r="U12" s="23">
        <f t="shared" si="4"/>
        <v>100</v>
      </c>
      <c r="V12" s="4"/>
      <c r="W12" s="4"/>
      <c r="X12" s="4"/>
      <c r="Y12" s="4"/>
      <c r="Z12" s="4"/>
    </row>
    <row r="13" spans="1:26" ht="15.75" x14ac:dyDescent="0.25">
      <c r="A13" s="20">
        <v>3</v>
      </c>
      <c r="B13" s="21" t="str">
        <f>'[1]11'!B11</f>
        <v>Gantiwarno</v>
      </c>
      <c r="C13" s="21" t="str">
        <f>'[1]11'!C11</f>
        <v>Puskesmas Gantiwarno</v>
      </c>
      <c r="D13" s="22">
        <v>27</v>
      </c>
      <c r="E13" s="22">
        <v>27</v>
      </c>
      <c r="F13" s="23">
        <f t="shared" si="5"/>
        <v>100</v>
      </c>
      <c r="G13" s="22">
        <v>27</v>
      </c>
      <c r="H13" s="23">
        <f t="shared" si="6"/>
        <v>100</v>
      </c>
      <c r="I13" s="24">
        <v>1487</v>
      </c>
      <c r="J13" s="25">
        <v>1274</v>
      </c>
      <c r="K13" s="26">
        <f t="shared" si="0"/>
        <v>2761</v>
      </c>
      <c r="L13" s="25">
        <v>1487</v>
      </c>
      <c r="M13" s="26">
        <v>1274</v>
      </c>
      <c r="N13" s="24">
        <f t="shared" si="1"/>
        <v>2761</v>
      </c>
      <c r="O13" s="25">
        <v>250</v>
      </c>
      <c r="P13" s="27">
        <v>178</v>
      </c>
      <c r="Q13" s="26">
        <f t="shared" si="2"/>
        <v>428</v>
      </c>
      <c r="R13" s="25">
        <v>250</v>
      </c>
      <c r="S13" s="26">
        <v>178</v>
      </c>
      <c r="T13" s="24">
        <f t="shared" si="3"/>
        <v>428</v>
      </c>
      <c r="U13" s="23">
        <f t="shared" si="4"/>
        <v>100</v>
      </c>
      <c r="V13" s="4"/>
      <c r="W13" s="4"/>
      <c r="X13" s="4"/>
      <c r="Y13" s="4"/>
      <c r="Z13" s="4"/>
    </row>
    <row r="14" spans="1:26" ht="15.75" x14ac:dyDescent="0.25">
      <c r="A14" s="20">
        <v>4</v>
      </c>
      <c r="B14" s="21" t="str">
        <f>'[1]11'!B12</f>
        <v>Wedi</v>
      </c>
      <c r="C14" s="21" t="str">
        <f>'[1]11'!C12</f>
        <v>Puskesmas Wedi</v>
      </c>
      <c r="D14" s="22">
        <v>33</v>
      </c>
      <c r="E14" s="22">
        <v>33</v>
      </c>
      <c r="F14" s="23">
        <f t="shared" si="5"/>
        <v>100</v>
      </c>
      <c r="G14" s="22">
        <v>33</v>
      </c>
      <c r="H14" s="23">
        <f t="shared" si="6"/>
        <v>100</v>
      </c>
      <c r="I14" s="24">
        <v>2449</v>
      </c>
      <c r="J14" s="25">
        <v>2295</v>
      </c>
      <c r="K14" s="26">
        <f t="shared" si="0"/>
        <v>4744</v>
      </c>
      <c r="L14" s="25">
        <v>2449</v>
      </c>
      <c r="M14" s="26">
        <v>2295</v>
      </c>
      <c r="N14" s="24">
        <f t="shared" si="1"/>
        <v>4744</v>
      </c>
      <c r="O14" s="25">
        <v>280</v>
      </c>
      <c r="P14" s="27">
        <v>345</v>
      </c>
      <c r="Q14" s="26">
        <f t="shared" si="2"/>
        <v>625</v>
      </c>
      <c r="R14" s="25">
        <v>280</v>
      </c>
      <c r="S14" s="26">
        <v>345</v>
      </c>
      <c r="T14" s="24">
        <f t="shared" si="3"/>
        <v>625</v>
      </c>
      <c r="U14" s="23">
        <f>T14/Q14*100</f>
        <v>100</v>
      </c>
      <c r="V14" s="4"/>
      <c r="W14" s="4"/>
      <c r="X14" s="4"/>
      <c r="Y14" s="4"/>
      <c r="Z14" s="4"/>
    </row>
    <row r="15" spans="1:26" ht="15.75" x14ac:dyDescent="0.25">
      <c r="A15" s="20">
        <v>5</v>
      </c>
      <c r="B15" s="21" t="str">
        <f>'[1]11'!B13</f>
        <v>Bayat</v>
      </c>
      <c r="C15" s="21" t="str">
        <f>'[1]11'!C13</f>
        <v>Puskesmas Bayat</v>
      </c>
      <c r="D15" s="22">
        <v>40</v>
      </c>
      <c r="E15" s="22">
        <v>40</v>
      </c>
      <c r="F15" s="23">
        <f t="shared" si="5"/>
        <v>100</v>
      </c>
      <c r="G15" s="22">
        <v>40</v>
      </c>
      <c r="H15" s="23">
        <f t="shared" si="6"/>
        <v>100</v>
      </c>
      <c r="I15" s="24">
        <v>2421</v>
      </c>
      <c r="J15" s="25">
        <v>2311</v>
      </c>
      <c r="K15" s="26">
        <f t="shared" si="0"/>
        <v>4732</v>
      </c>
      <c r="L15" s="25">
        <v>2421</v>
      </c>
      <c r="M15" s="26">
        <v>2311</v>
      </c>
      <c r="N15" s="24">
        <f t="shared" si="1"/>
        <v>4732</v>
      </c>
      <c r="O15" s="25">
        <v>206</v>
      </c>
      <c r="P15" s="27">
        <v>339</v>
      </c>
      <c r="Q15" s="26">
        <f t="shared" si="2"/>
        <v>545</v>
      </c>
      <c r="R15" s="25">
        <v>206</v>
      </c>
      <c r="S15" s="26">
        <v>339</v>
      </c>
      <c r="T15" s="24">
        <f t="shared" si="3"/>
        <v>545</v>
      </c>
      <c r="U15" s="23">
        <f t="shared" si="4"/>
        <v>100</v>
      </c>
      <c r="V15" s="4"/>
      <c r="W15" s="4"/>
      <c r="X15" s="4"/>
      <c r="Y15" s="4"/>
      <c r="Z15" s="4"/>
    </row>
    <row r="16" spans="1:26" ht="15.75" x14ac:dyDescent="0.25">
      <c r="A16" s="20">
        <v>6</v>
      </c>
      <c r="B16" s="21" t="str">
        <f>'[1]11'!B14</f>
        <v>Cawas</v>
      </c>
      <c r="C16" s="21" t="str">
        <f>'[1]11'!C14</f>
        <v>Puskesmas Cawas I</v>
      </c>
      <c r="D16" s="22">
        <v>20</v>
      </c>
      <c r="E16" s="22">
        <v>20</v>
      </c>
      <c r="F16" s="23">
        <f t="shared" si="5"/>
        <v>100</v>
      </c>
      <c r="G16" s="22">
        <v>20</v>
      </c>
      <c r="H16" s="23">
        <f t="shared" si="6"/>
        <v>100</v>
      </c>
      <c r="I16" s="24">
        <v>1254</v>
      </c>
      <c r="J16" s="25">
        <v>1186</v>
      </c>
      <c r="K16" s="26">
        <f t="shared" si="0"/>
        <v>2440</v>
      </c>
      <c r="L16" s="25">
        <v>1254</v>
      </c>
      <c r="M16" s="26">
        <v>1186</v>
      </c>
      <c r="N16" s="24">
        <f t="shared" si="1"/>
        <v>2440</v>
      </c>
      <c r="O16" s="25">
        <v>230</v>
      </c>
      <c r="P16" s="27">
        <v>150</v>
      </c>
      <c r="Q16" s="26">
        <f t="shared" si="2"/>
        <v>380</v>
      </c>
      <c r="R16" s="25">
        <v>230</v>
      </c>
      <c r="S16" s="26">
        <v>150</v>
      </c>
      <c r="T16" s="24">
        <f t="shared" si="3"/>
        <v>380</v>
      </c>
      <c r="U16" s="23">
        <f t="shared" si="4"/>
        <v>100</v>
      </c>
      <c r="V16" s="4"/>
      <c r="W16" s="4"/>
      <c r="X16" s="4"/>
      <c r="Y16" s="4"/>
      <c r="Z16" s="4"/>
    </row>
    <row r="17" spans="1:26" ht="15.75" x14ac:dyDescent="0.25">
      <c r="A17" s="20">
        <v>7</v>
      </c>
      <c r="B17" s="21" t="str">
        <f>'[1]11'!B15</f>
        <v>Cawas</v>
      </c>
      <c r="C17" s="21" t="str">
        <f>'[1]11'!C15</f>
        <v>Puskesmas Cawas II</v>
      </c>
      <c r="D17" s="22">
        <v>19</v>
      </c>
      <c r="E17" s="22">
        <v>19</v>
      </c>
      <c r="F17" s="23">
        <f t="shared" si="5"/>
        <v>100</v>
      </c>
      <c r="G17" s="22">
        <v>19</v>
      </c>
      <c r="H17" s="23">
        <f t="shared" si="6"/>
        <v>100</v>
      </c>
      <c r="I17" s="24">
        <v>1000</v>
      </c>
      <c r="J17" s="25">
        <v>910</v>
      </c>
      <c r="K17" s="26">
        <f t="shared" si="0"/>
        <v>1910</v>
      </c>
      <c r="L17" s="25">
        <v>1000</v>
      </c>
      <c r="M17" s="26">
        <v>910</v>
      </c>
      <c r="N17" s="24">
        <f t="shared" si="1"/>
        <v>1910</v>
      </c>
      <c r="O17" s="25">
        <v>135</v>
      </c>
      <c r="P17" s="27">
        <v>150</v>
      </c>
      <c r="Q17" s="26">
        <f t="shared" si="2"/>
        <v>285</v>
      </c>
      <c r="R17" s="25">
        <v>110</v>
      </c>
      <c r="S17" s="26">
        <v>130</v>
      </c>
      <c r="T17" s="24">
        <f t="shared" si="3"/>
        <v>240</v>
      </c>
      <c r="U17" s="23">
        <f t="shared" si="4"/>
        <v>84.210526315789465</v>
      </c>
      <c r="V17" s="4"/>
      <c r="W17" s="4"/>
      <c r="X17" s="4"/>
      <c r="Y17" s="4"/>
      <c r="Z17" s="4"/>
    </row>
    <row r="18" spans="1:26" ht="15.75" x14ac:dyDescent="0.25">
      <c r="A18" s="20">
        <v>8</v>
      </c>
      <c r="B18" s="21" t="str">
        <f>'[1]11'!B16</f>
        <v>Trucuk</v>
      </c>
      <c r="C18" s="21" t="str">
        <f>'[1]11'!C16</f>
        <v>Puskesmas Trucuk I</v>
      </c>
      <c r="D18" s="22">
        <v>19</v>
      </c>
      <c r="E18" s="22">
        <v>19</v>
      </c>
      <c r="F18" s="23">
        <f t="shared" si="5"/>
        <v>100</v>
      </c>
      <c r="G18" s="22">
        <v>19</v>
      </c>
      <c r="H18" s="23">
        <f t="shared" si="6"/>
        <v>100</v>
      </c>
      <c r="I18" s="24">
        <v>1560</v>
      </c>
      <c r="J18" s="25">
        <v>1433</v>
      </c>
      <c r="K18" s="26">
        <f t="shared" si="0"/>
        <v>2993</v>
      </c>
      <c r="L18" s="25">
        <v>1560</v>
      </c>
      <c r="M18" s="26">
        <v>1433</v>
      </c>
      <c r="N18" s="24">
        <f t="shared" si="1"/>
        <v>2993</v>
      </c>
      <c r="O18" s="25">
        <v>43</v>
      </c>
      <c r="P18" s="27">
        <v>100</v>
      </c>
      <c r="Q18" s="26">
        <f t="shared" si="2"/>
        <v>143</v>
      </c>
      <c r="R18" s="25">
        <v>43</v>
      </c>
      <c r="S18" s="26">
        <v>100</v>
      </c>
      <c r="T18" s="24">
        <f t="shared" si="3"/>
        <v>143</v>
      </c>
      <c r="U18" s="23">
        <f t="shared" si="4"/>
        <v>100</v>
      </c>
      <c r="V18" s="4"/>
      <c r="W18" s="4"/>
      <c r="X18" s="4"/>
      <c r="Y18" s="4"/>
      <c r="Z18" s="4"/>
    </row>
    <row r="19" spans="1:26" ht="15.75" x14ac:dyDescent="0.25">
      <c r="A19" s="20">
        <v>9</v>
      </c>
      <c r="B19" s="21" t="str">
        <f>'[1]11'!B17</f>
        <v>Trucuk</v>
      </c>
      <c r="C19" s="21" t="str">
        <f>'[1]11'!C17</f>
        <v>Puskesmas Trucuk II</v>
      </c>
      <c r="D19" s="22">
        <v>24</v>
      </c>
      <c r="E19" s="22">
        <v>24</v>
      </c>
      <c r="F19" s="23">
        <f t="shared" si="5"/>
        <v>100</v>
      </c>
      <c r="G19" s="22">
        <v>24</v>
      </c>
      <c r="H19" s="23">
        <f t="shared" si="6"/>
        <v>100</v>
      </c>
      <c r="I19" s="24">
        <v>1544</v>
      </c>
      <c r="J19" s="25">
        <v>1441</v>
      </c>
      <c r="K19" s="26">
        <f t="shared" si="0"/>
        <v>2985</v>
      </c>
      <c r="L19" s="25">
        <v>1367</v>
      </c>
      <c r="M19" s="26">
        <v>1271</v>
      </c>
      <c r="N19" s="24">
        <f t="shared" si="1"/>
        <v>2638</v>
      </c>
      <c r="O19" s="25">
        <v>170</v>
      </c>
      <c r="P19" s="27">
        <v>192</v>
      </c>
      <c r="Q19" s="26">
        <f t="shared" si="2"/>
        <v>362</v>
      </c>
      <c r="R19" s="25">
        <v>123</v>
      </c>
      <c r="S19" s="26">
        <v>178</v>
      </c>
      <c r="T19" s="24">
        <f t="shared" si="3"/>
        <v>301</v>
      </c>
      <c r="U19" s="23">
        <f t="shared" si="4"/>
        <v>83.149171270718242</v>
      </c>
      <c r="V19" s="4"/>
      <c r="W19" s="4"/>
      <c r="X19" s="4"/>
      <c r="Y19" s="4"/>
      <c r="Z19" s="4"/>
    </row>
    <row r="20" spans="1:26" ht="15.75" x14ac:dyDescent="0.25">
      <c r="A20" s="20">
        <v>10</v>
      </c>
      <c r="B20" s="21" t="str">
        <f>'[1]11'!B18</f>
        <v>Kalikotes</v>
      </c>
      <c r="C20" s="21" t="str">
        <f>'[1]11'!C18</f>
        <v>Puskesmas Kalikotes</v>
      </c>
      <c r="D20" s="22">
        <v>26</v>
      </c>
      <c r="E20" s="22">
        <v>26</v>
      </c>
      <c r="F20" s="23">
        <f t="shared" si="5"/>
        <v>100</v>
      </c>
      <c r="G20" s="22">
        <v>26</v>
      </c>
      <c r="H20" s="23">
        <f t="shared" si="6"/>
        <v>100</v>
      </c>
      <c r="I20" s="24">
        <v>1528</v>
      </c>
      <c r="J20" s="25">
        <v>1422</v>
      </c>
      <c r="K20" s="26">
        <f t="shared" si="0"/>
        <v>2950</v>
      </c>
      <c r="L20" s="25">
        <v>753</v>
      </c>
      <c r="M20" s="26">
        <v>664</v>
      </c>
      <c r="N20" s="24">
        <f t="shared" si="1"/>
        <v>1417</v>
      </c>
      <c r="O20" s="25">
        <v>156</v>
      </c>
      <c r="P20" s="27">
        <v>123</v>
      </c>
      <c r="Q20" s="26">
        <f t="shared" si="2"/>
        <v>279</v>
      </c>
      <c r="R20" s="25">
        <v>88</v>
      </c>
      <c r="S20" s="26">
        <v>86</v>
      </c>
      <c r="T20" s="24">
        <f t="shared" si="3"/>
        <v>174</v>
      </c>
      <c r="U20" s="23">
        <f t="shared" si="4"/>
        <v>62.365591397849464</v>
      </c>
      <c r="V20" s="4"/>
      <c r="W20" s="4"/>
      <c r="X20" s="4"/>
      <c r="Y20" s="4"/>
      <c r="Z20" s="4"/>
    </row>
    <row r="21" spans="1:26" ht="15.75" x14ac:dyDescent="0.25">
      <c r="A21" s="20">
        <v>11</v>
      </c>
      <c r="B21" s="21" t="str">
        <f>'[1]11'!B19</f>
        <v>Kebonarum</v>
      </c>
      <c r="C21" s="21" t="str">
        <f>'[1]11'!C19</f>
        <v>Puskesmas Kebonarum</v>
      </c>
      <c r="D21" s="22">
        <v>12</v>
      </c>
      <c r="E21" s="22">
        <v>9</v>
      </c>
      <c r="F21" s="23">
        <f t="shared" si="5"/>
        <v>75</v>
      </c>
      <c r="G21" s="22">
        <v>12</v>
      </c>
      <c r="H21" s="23">
        <f t="shared" si="6"/>
        <v>100</v>
      </c>
      <c r="I21" s="24">
        <v>921</v>
      </c>
      <c r="J21" s="25">
        <v>830</v>
      </c>
      <c r="K21" s="26">
        <f t="shared" si="0"/>
        <v>1751</v>
      </c>
      <c r="L21" s="25">
        <v>921</v>
      </c>
      <c r="M21" s="26">
        <v>830</v>
      </c>
      <c r="N21" s="24">
        <f t="shared" si="1"/>
        <v>1751</v>
      </c>
      <c r="O21" s="25">
        <v>45</v>
      </c>
      <c r="P21" s="27">
        <v>37</v>
      </c>
      <c r="Q21" s="26">
        <f t="shared" si="2"/>
        <v>82</v>
      </c>
      <c r="R21" s="25">
        <v>45</v>
      </c>
      <c r="S21" s="26">
        <v>37</v>
      </c>
      <c r="T21" s="24">
        <f t="shared" si="3"/>
        <v>82</v>
      </c>
      <c r="U21" s="23">
        <f t="shared" si="4"/>
        <v>100</v>
      </c>
      <c r="V21" s="4"/>
      <c r="W21" s="4"/>
      <c r="X21" s="4"/>
      <c r="Y21" s="4"/>
      <c r="Z21" s="4"/>
    </row>
    <row r="22" spans="1:26" ht="15.75" x14ac:dyDescent="0.25">
      <c r="A22" s="20">
        <v>12</v>
      </c>
      <c r="B22" s="21" t="str">
        <f>'[1]11'!B20</f>
        <v>Jogonalan</v>
      </c>
      <c r="C22" s="21" t="str">
        <f>'[1]11'!C20</f>
        <v>Puskesmas Jogonalan I</v>
      </c>
      <c r="D22" s="22">
        <v>13</v>
      </c>
      <c r="E22" s="22">
        <v>13</v>
      </c>
      <c r="F22" s="23">
        <f t="shared" si="5"/>
        <v>100</v>
      </c>
      <c r="G22" s="22">
        <v>13</v>
      </c>
      <c r="H22" s="23">
        <f t="shared" si="6"/>
        <v>100</v>
      </c>
      <c r="I22" s="24">
        <v>779</v>
      </c>
      <c r="J22" s="25">
        <v>794</v>
      </c>
      <c r="K22" s="26">
        <f t="shared" si="0"/>
        <v>1573</v>
      </c>
      <c r="L22" s="25">
        <v>779</v>
      </c>
      <c r="M22" s="26">
        <v>794</v>
      </c>
      <c r="N22" s="24">
        <f t="shared" si="1"/>
        <v>1573</v>
      </c>
      <c r="O22" s="25">
        <v>39</v>
      </c>
      <c r="P22" s="27">
        <v>42</v>
      </c>
      <c r="Q22" s="26">
        <f t="shared" si="2"/>
        <v>81</v>
      </c>
      <c r="R22" s="25">
        <v>39</v>
      </c>
      <c r="S22" s="26">
        <v>42</v>
      </c>
      <c r="T22" s="24">
        <f t="shared" si="3"/>
        <v>81</v>
      </c>
      <c r="U22" s="23">
        <f t="shared" si="4"/>
        <v>100</v>
      </c>
      <c r="V22" s="4"/>
      <c r="W22" s="4"/>
      <c r="X22" s="4"/>
      <c r="Y22" s="4"/>
      <c r="Z22" s="4"/>
    </row>
    <row r="23" spans="1:26" ht="15.75" x14ac:dyDescent="0.25">
      <c r="A23" s="20">
        <v>13</v>
      </c>
      <c r="B23" s="21" t="str">
        <f>'[1]11'!B21</f>
        <v>Jogonalan</v>
      </c>
      <c r="C23" s="21" t="str">
        <f>'[1]11'!C21</f>
        <v>Puskesmas Jogonalan II</v>
      </c>
      <c r="D23" s="22">
        <v>17</v>
      </c>
      <c r="E23" s="22">
        <v>17</v>
      </c>
      <c r="F23" s="23">
        <f t="shared" si="5"/>
        <v>100</v>
      </c>
      <c r="G23" s="22">
        <v>17</v>
      </c>
      <c r="H23" s="23">
        <f t="shared" si="6"/>
        <v>100</v>
      </c>
      <c r="I23" s="24">
        <v>1259</v>
      </c>
      <c r="J23" s="25">
        <v>1197</v>
      </c>
      <c r="K23" s="26">
        <f t="shared" si="0"/>
        <v>2456</v>
      </c>
      <c r="L23" s="25">
        <v>1259</v>
      </c>
      <c r="M23" s="26">
        <v>1197</v>
      </c>
      <c r="N23" s="24">
        <f t="shared" si="1"/>
        <v>2456</v>
      </c>
      <c r="O23" s="25">
        <v>155</v>
      </c>
      <c r="P23" s="27">
        <v>140</v>
      </c>
      <c r="Q23" s="26">
        <f t="shared" si="2"/>
        <v>295</v>
      </c>
      <c r="R23" s="25">
        <v>155</v>
      </c>
      <c r="S23" s="26">
        <v>140</v>
      </c>
      <c r="T23" s="24">
        <f t="shared" si="3"/>
        <v>295</v>
      </c>
      <c r="U23" s="23">
        <f t="shared" si="4"/>
        <v>100</v>
      </c>
      <c r="V23" s="4"/>
      <c r="W23" s="4"/>
      <c r="X23" s="4"/>
      <c r="Y23" s="4"/>
      <c r="Z23" s="4"/>
    </row>
    <row r="24" spans="1:26" ht="15.75" x14ac:dyDescent="0.25">
      <c r="A24" s="20">
        <v>14</v>
      </c>
      <c r="B24" s="21" t="str">
        <f>'[1]11'!B22</f>
        <v>Manisrenggo</v>
      </c>
      <c r="C24" s="21" t="str">
        <f>'[1]11'!C22</f>
        <v>Puskesmas Manisrenggo</v>
      </c>
      <c r="D24" s="22">
        <v>33</v>
      </c>
      <c r="E24" s="22">
        <v>33</v>
      </c>
      <c r="F24" s="23">
        <f t="shared" si="5"/>
        <v>100</v>
      </c>
      <c r="G24" s="22">
        <v>33</v>
      </c>
      <c r="H24" s="23">
        <f t="shared" si="6"/>
        <v>100</v>
      </c>
      <c r="I24" s="24">
        <v>2023</v>
      </c>
      <c r="J24" s="25">
        <v>1843</v>
      </c>
      <c r="K24" s="26">
        <f t="shared" si="0"/>
        <v>3866</v>
      </c>
      <c r="L24" s="25">
        <v>2023</v>
      </c>
      <c r="M24" s="26">
        <v>1843</v>
      </c>
      <c r="N24" s="24">
        <f t="shared" si="1"/>
        <v>3866</v>
      </c>
      <c r="O24" s="25">
        <v>167</v>
      </c>
      <c r="P24" s="27">
        <v>185</v>
      </c>
      <c r="Q24" s="26">
        <f t="shared" si="2"/>
        <v>352</v>
      </c>
      <c r="R24" s="25">
        <v>98</v>
      </c>
      <c r="S24" s="26">
        <v>111</v>
      </c>
      <c r="T24" s="24">
        <f t="shared" si="3"/>
        <v>209</v>
      </c>
      <c r="U24" s="23">
        <f t="shared" si="4"/>
        <v>59.375</v>
      </c>
      <c r="V24" s="4"/>
      <c r="W24" s="4"/>
      <c r="X24" s="4"/>
      <c r="Y24" s="4"/>
      <c r="Z24" s="4"/>
    </row>
    <row r="25" spans="1:26" ht="15.75" x14ac:dyDescent="0.25">
      <c r="A25" s="20">
        <v>15</v>
      </c>
      <c r="B25" s="21" t="str">
        <f>'[1]11'!B23</f>
        <v>Karangnongko</v>
      </c>
      <c r="C25" s="21" t="str">
        <f>'[1]11'!C23</f>
        <v>Puskesmas Karangnongko</v>
      </c>
      <c r="D25" s="22">
        <v>23</v>
      </c>
      <c r="E25" s="22">
        <v>23</v>
      </c>
      <c r="F25" s="23">
        <f t="shared" si="5"/>
        <v>100</v>
      </c>
      <c r="G25" s="22">
        <v>23</v>
      </c>
      <c r="H25" s="23">
        <f t="shared" si="6"/>
        <v>100</v>
      </c>
      <c r="I25" s="24">
        <v>1367</v>
      </c>
      <c r="J25" s="25">
        <v>1311</v>
      </c>
      <c r="K25" s="26">
        <f t="shared" si="0"/>
        <v>2678</v>
      </c>
      <c r="L25" s="25">
        <v>1367</v>
      </c>
      <c r="M25" s="26">
        <v>1311</v>
      </c>
      <c r="N25" s="24">
        <f t="shared" si="1"/>
        <v>2678</v>
      </c>
      <c r="O25" s="25">
        <v>113</v>
      </c>
      <c r="P25" s="27">
        <v>124</v>
      </c>
      <c r="Q25" s="26">
        <f t="shared" si="2"/>
        <v>237</v>
      </c>
      <c r="R25" s="25">
        <v>113</v>
      </c>
      <c r="S25" s="26">
        <v>124</v>
      </c>
      <c r="T25" s="24">
        <f t="shared" si="3"/>
        <v>237</v>
      </c>
      <c r="U25" s="23">
        <f t="shared" si="4"/>
        <v>100</v>
      </c>
      <c r="V25" s="4"/>
      <c r="W25" s="4"/>
      <c r="X25" s="4"/>
      <c r="Y25" s="4"/>
      <c r="Z25" s="4"/>
    </row>
    <row r="26" spans="1:26" ht="15.75" x14ac:dyDescent="0.25">
      <c r="A26" s="20">
        <v>16</v>
      </c>
      <c r="B26" s="21" t="str">
        <f>'[1]11'!B24</f>
        <v>Ngawen</v>
      </c>
      <c r="C26" s="21" t="str">
        <f>'[1]11'!C24</f>
        <v>Puskesmas Ngawen</v>
      </c>
      <c r="D26" s="22">
        <v>27</v>
      </c>
      <c r="E26" s="22">
        <v>27</v>
      </c>
      <c r="F26" s="23">
        <f t="shared" si="5"/>
        <v>100</v>
      </c>
      <c r="G26" s="22">
        <v>27</v>
      </c>
      <c r="H26" s="23">
        <f t="shared" si="6"/>
        <v>100</v>
      </c>
      <c r="I26" s="24">
        <v>1973</v>
      </c>
      <c r="J26" s="25">
        <v>1838</v>
      </c>
      <c r="K26" s="26">
        <f t="shared" si="0"/>
        <v>3811</v>
      </c>
      <c r="L26" s="25">
        <v>1973</v>
      </c>
      <c r="M26" s="26">
        <v>1838</v>
      </c>
      <c r="N26" s="24">
        <f t="shared" si="1"/>
        <v>3811</v>
      </c>
      <c r="O26" s="25">
        <v>225</v>
      </c>
      <c r="P26" s="27">
        <v>321</v>
      </c>
      <c r="Q26" s="26">
        <f t="shared" si="2"/>
        <v>546</v>
      </c>
      <c r="R26" s="25">
        <v>152</v>
      </c>
      <c r="S26" s="26">
        <v>276</v>
      </c>
      <c r="T26" s="24">
        <f t="shared" si="3"/>
        <v>428</v>
      </c>
      <c r="U26" s="23">
        <f t="shared" si="4"/>
        <v>78.388278388278394</v>
      </c>
      <c r="V26" s="4"/>
      <c r="W26" s="4"/>
      <c r="X26" s="4"/>
      <c r="Y26" s="4"/>
      <c r="Z26" s="4"/>
    </row>
    <row r="27" spans="1:26" ht="15.75" x14ac:dyDescent="0.25">
      <c r="A27" s="20">
        <v>17</v>
      </c>
      <c r="B27" s="21" t="str">
        <f>'[1]11'!B25</f>
        <v>Ceper</v>
      </c>
      <c r="C27" s="21" t="str">
        <f>'[1]11'!C25</f>
        <v>Puskesmas Ceper</v>
      </c>
      <c r="D27" s="22">
        <v>24</v>
      </c>
      <c r="E27" s="22">
        <v>24</v>
      </c>
      <c r="F27" s="23">
        <f t="shared" si="5"/>
        <v>100</v>
      </c>
      <c r="G27" s="22">
        <v>24</v>
      </c>
      <c r="H27" s="23">
        <f t="shared" si="6"/>
        <v>100</v>
      </c>
      <c r="I27" s="24">
        <v>1828</v>
      </c>
      <c r="J27" s="25">
        <v>1712</v>
      </c>
      <c r="K27" s="26">
        <f t="shared" si="0"/>
        <v>3540</v>
      </c>
      <c r="L27" s="25">
        <v>1828</v>
      </c>
      <c r="M27" s="26">
        <v>1712</v>
      </c>
      <c r="N27" s="24">
        <f t="shared" si="1"/>
        <v>3540</v>
      </c>
      <c r="O27" s="25">
        <v>217</v>
      </c>
      <c r="P27" s="27">
        <v>235</v>
      </c>
      <c r="Q27" s="26">
        <f t="shared" si="2"/>
        <v>452</v>
      </c>
      <c r="R27" s="25">
        <v>179</v>
      </c>
      <c r="S27" s="26">
        <v>213</v>
      </c>
      <c r="T27" s="24">
        <f t="shared" si="3"/>
        <v>392</v>
      </c>
      <c r="U27" s="23">
        <f t="shared" si="4"/>
        <v>86.725663716814154</v>
      </c>
      <c r="V27" s="4"/>
      <c r="W27" s="4"/>
      <c r="X27" s="4"/>
      <c r="Y27" s="4"/>
      <c r="Z27" s="4"/>
    </row>
    <row r="28" spans="1:26" ht="15.75" x14ac:dyDescent="0.25">
      <c r="A28" s="20">
        <v>18</v>
      </c>
      <c r="B28" s="21" t="str">
        <f>'[1]11'!B26</f>
        <v>Ceper</v>
      </c>
      <c r="C28" s="21" t="str">
        <f>'[1]11'!C26</f>
        <v>Puskesmas Jambukulon</v>
      </c>
      <c r="D28" s="22">
        <v>20</v>
      </c>
      <c r="E28" s="22">
        <v>20</v>
      </c>
      <c r="F28" s="23">
        <f t="shared" si="5"/>
        <v>100</v>
      </c>
      <c r="G28" s="22">
        <v>20</v>
      </c>
      <c r="H28" s="23">
        <f t="shared" si="6"/>
        <v>100</v>
      </c>
      <c r="I28" s="24">
        <v>1077</v>
      </c>
      <c r="J28" s="25">
        <v>993</v>
      </c>
      <c r="K28" s="26">
        <f t="shared" si="0"/>
        <v>2070</v>
      </c>
      <c r="L28" s="25">
        <v>1077</v>
      </c>
      <c r="M28" s="26">
        <v>993</v>
      </c>
      <c r="N28" s="24">
        <f t="shared" si="1"/>
        <v>2070</v>
      </c>
      <c r="O28" s="25">
        <v>215</v>
      </c>
      <c r="P28" s="27">
        <v>168</v>
      </c>
      <c r="Q28" s="26">
        <f t="shared" si="2"/>
        <v>383</v>
      </c>
      <c r="R28" s="25">
        <v>133</v>
      </c>
      <c r="S28" s="26">
        <v>141</v>
      </c>
      <c r="T28" s="24">
        <f t="shared" si="3"/>
        <v>274</v>
      </c>
      <c r="U28" s="23">
        <f t="shared" si="4"/>
        <v>71.540469973890339</v>
      </c>
      <c r="V28" s="4"/>
      <c r="W28" s="4"/>
      <c r="X28" s="4"/>
      <c r="Y28" s="4"/>
      <c r="Z28" s="4"/>
    </row>
    <row r="29" spans="1:26" ht="15.75" x14ac:dyDescent="0.25">
      <c r="A29" s="20">
        <v>19</v>
      </c>
      <c r="B29" s="21" t="str">
        <f>'[1]11'!B27</f>
        <v>Pedan</v>
      </c>
      <c r="C29" s="21" t="str">
        <f>'[1]11'!C27</f>
        <v>Puskesmas Pedan</v>
      </c>
      <c r="D29" s="22">
        <v>28</v>
      </c>
      <c r="E29" s="22">
        <v>28</v>
      </c>
      <c r="F29" s="23">
        <f t="shared" si="5"/>
        <v>100</v>
      </c>
      <c r="G29" s="22">
        <v>28</v>
      </c>
      <c r="H29" s="23">
        <f t="shared" si="6"/>
        <v>100</v>
      </c>
      <c r="I29" s="24">
        <v>1888</v>
      </c>
      <c r="J29" s="25">
        <v>1867</v>
      </c>
      <c r="K29" s="26">
        <f t="shared" si="0"/>
        <v>3755</v>
      </c>
      <c r="L29" s="25">
        <v>1888</v>
      </c>
      <c r="M29" s="26">
        <v>1867</v>
      </c>
      <c r="N29" s="24">
        <f t="shared" si="1"/>
        <v>3755</v>
      </c>
      <c r="O29" s="25">
        <v>457</v>
      </c>
      <c r="P29" s="27">
        <v>387</v>
      </c>
      <c r="Q29" s="26">
        <f t="shared" si="2"/>
        <v>844</v>
      </c>
      <c r="R29" s="25">
        <v>437</v>
      </c>
      <c r="S29" s="26">
        <v>371</v>
      </c>
      <c r="T29" s="24">
        <f t="shared" si="3"/>
        <v>808</v>
      </c>
      <c r="U29" s="23">
        <f t="shared" si="4"/>
        <v>95.73459715639811</v>
      </c>
      <c r="V29" s="4"/>
      <c r="W29" s="4"/>
      <c r="X29" s="4"/>
      <c r="Y29" s="4"/>
      <c r="Z29" s="4"/>
    </row>
    <row r="30" spans="1:26" ht="17.25" x14ac:dyDescent="0.3">
      <c r="A30" s="20">
        <v>20</v>
      </c>
      <c r="B30" s="21" t="str">
        <f>'[1]11'!B28</f>
        <v>Karangdowo</v>
      </c>
      <c r="C30" s="21" t="str">
        <f>'[1]11'!C28</f>
        <v>Puskesmas Karangdowo</v>
      </c>
      <c r="D30" s="22">
        <v>29</v>
      </c>
      <c r="E30" s="22">
        <v>29</v>
      </c>
      <c r="F30" s="23">
        <f t="shared" si="5"/>
        <v>100</v>
      </c>
      <c r="G30" s="22">
        <v>29</v>
      </c>
      <c r="H30" s="23">
        <f t="shared" si="6"/>
        <v>100</v>
      </c>
      <c r="I30" s="28">
        <v>1424</v>
      </c>
      <c r="J30" s="28">
        <v>1292</v>
      </c>
      <c r="K30" s="26">
        <f t="shared" si="0"/>
        <v>2716</v>
      </c>
      <c r="L30" s="28">
        <v>1424</v>
      </c>
      <c r="M30" s="28">
        <v>1292</v>
      </c>
      <c r="N30" s="24">
        <f t="shared" si="1"/>
        <v>2716</v>
      </c>
      <c r="O30" s="25">
        <v>300</v>
      </c>
      <c r="P30" s="27">
        <v>280</v>
      </c>
      <c r="Q30" s="26">
        <f t="shared" si="2"/>
        <v>580</v>
      </c>
      <c r="R30" s="25">
        <v>277</v>
      </c>
      <c r="S30" s="26">
        <v>261</v>
      </c>
      <c r="T30" s="24">
        <f t="shared" si="3"/>
        <v>538</v>
      </c>
      <c r="U30" s="23">
        <f t="shared" si="4"/>
        <v>92.758620689655174</v>
      </c>
      <c r="V30" s="4"/>
      <c r="W30" s="4"/>
      <c r="X30" s="4"/>
      <c r="Y30" s="4"/>
      <c r="Z30" s="4"/>
    </row>
    <row r="31" spans="1:26" ht="15.75" x14ac:dyDescent="0.25">
      <c r="A31" s="20">
        <v>21</v>
      </c>
      <c r="B31" s="21" t="str">
        <f>'[1]11'!B29</f>
        <v>Juwiring</v>
      </c>
      <c r="C31" s="21" t="str">
        <f>'[1]11'!C29</f>
        <v>Puskesmas Juwiring</v>
      </c>
      <c r="D31" s="22">
        <v>43</v>
      </c>
      <c r="E31" s="22">
        <v>43</v>
      </c>
      <c r="F31" s="23">
        <f t="shared" si="5"/>
        <v>100</v>
      </c>
      <c r="G31" s="22">
        <v>43</v>
      </c>
      <c r="H31" s="23">
        <f t="shared" si="6"/>
        <v>100</v>
      </c>
      <c r="I31" s="24">
        <v>2366</v>
      </c>
      <c r="J31" s="25">
        <v>2186</v>
      </c>
      <c r="K31" s="26">
        <f t="shared" si="0"/>
        <v>4552</v>
      </c>
      <c r="L31" s="25">
        <v>2366</v>
      </c>
      <c r="M31" s="26">
        <v>2186</v>
      </c>
      <c r="N31" s="24">
        <f t="shared" si="1"/>
        <v>4552</v>
      </c>
      <c r="O31" s="25">
        <v>389</v>
      </c>
      <c r="P31" s="27">
        <v>373</v>
      </c>
      <c r="Q31" s="26">
        <f t="shared" si="2"/>
        <v>762</v>
      </c>
      <c r="R31" s="25">
        <v>389</v>
      </c>
      <c r="S31" s="26">
        <v>373</v>
      </c>
      <c r="T31" s="24">
        <f t="shared" si="3"/>
        <v>762</v>
      </c>
      <c r="U31" s="23">
        <f t="shared" si="4"/>
        <v>100</v>
      </c>
      <c r="V31" s="4"/>
      <c r="W31" s="4"/>
      <c r="X31" s="4"/>
      <c r="Y31" s="4"/>
      <c r="Z31" s="4"/>
    </row>
    <row r="32" spans="1:26" ht="15.75" x14ac:dyDescent="0.25">
      <c r="A32" s="20">
        <v>22</v>
      </c>
      <c r="B32" s="21" t="str">
        <f>'[1]11'!B30</f>
        <v>Wonosari</v>
      </c>
      <c r="C32" s="21" t="str">
        <f>'[1]11'!C30</f>
        <v>Puskesmas Wonosari I</v>
      </c>
      <c r="D32" s="22">
        <v>18</v>
      </c>
      <c r="E32" s="22">
        <v>18</v>
      </c>
      <c r="F32" s="23">
        <f t="shared" si="5"/>
        <v>100</v>
      </c>
      <c r="G32" s="22">
        <v>18</v>
      </c>
      <c r="H32" s="23">
        <f t="shared" si="6"/>
        <v>100</v>
      </c>
      <c r="I32" s="24">
        <v>1046</v>
      </c>
      <c r="J32" s="25">
        <v>975</v>
      </c>
      <c r="K32" s="26">
        <f t="shared" si="0"/>
        <v>2021</v>
      </c>
      <c r="L32" s="25">
        <v>1046</v>
      </c>
      <c r="M32" s="26">
        <v>975</v>
      </c>
      <c r="N32" s="24">
        <f t="shared" si="1"/>
        <v>2021</v>
      </c>
      <c r="O32" s="25">
        <v>142</v>
      </c>
      <c r="P32" s="27">
        <v>104</v>
      </c>
      <c r="Q32" s="26">
        <f t="shared" si="2"/>
        <v>246</v>
      </c>
      <c r="R32" s="25">
        <v>120</v>
      </c>
      <c r="S32" s="26">
        <v>98</v>
      </c>
      <c r="T32" s="24">
        <f t="shared" si="3"/>
        <v>218</v>
      </c>
      <c r="U32" s="23">
        <f t="shared" si="4"/>
        <v>88.617886178861795</v>
      </c>
      <c r="V32" s="4"/>
      <c r="W32" s="4"/>
      <c r="X32" s="4"/>
      <c r="Y32" s="4"/>
      <c r="Z32" s="4"/>
    </row>
    <row r="33" spans="1:26" ht="15.75" x14ac:dyDescent="0.25">
      <c r="A33" s="20">
        <v>23</v>
      </c>
      <c r="B33" s="21" t="str">
        <f>'[1]11'!B31</f>
        <v>Wonosari</v>
      </c>
      <c r="C33" s="21" t="str">
        <f>'[1]11'!C31</f>
        <v>Puskesmas Wonosari II</v>
      </c>
      <c r="D33" s="22">
        <v>22</v>
      </c>
      <c r="E33" s="22">
        <v>22</v>
      </c>
      <c r="F33" s="23">
        <f t="shared" si="5"/>
        <v>100</v>
      </c>
      <c r="G33" s="22">
        <v>22</v>
      </c>
      <c r="H33" s="23">
        <f t="shared" si="6"/>
        <v>100</v>
      </c>
      <c r="I33" s="24">
        <v>1259</v>
      </c>
      <c r="J33" s="25">
        <v>1137</v>
      </c>
      <c r="K33" s="26">
        <f t="shared" si="0"/>
        <v>2396</v>
      </c>
      <c r="L33" s="25">
        <v>1259</v>
      </c>
      <c r="M33" s="26">
        <v>1137</v>
      </c>
      <c r="N33" s="24">
        <f t="shared" si="1"/>
        <v>2396</v>
      </c>
      <c r="O33" s="25">
        <v>42</v>
      </c>
      <c r="P33" s="27">
        <v>37</v>
      </c>
      <c r="Q33" s="26">
        <f t="shared" si="2"/>
        <v>79</v>
      </c>
      <c r="R33" s="25">
        <v>42</v>
      </c>
      <c r="S33" s="26">
        <v>37</v>
      </c>
      <c r="T33" s="24">
        <f t="shared" si="3"/>
        <v>79</v>
      </c>
      <c r="U33" s="23">
        <f t="shared" si="4"/>
        <v>100</v>
      </c>
      <c r="V33" s="4"/>
      <c r="W33" s="4"/>
      <c r="X33" s="4"/>
      <c r="Y33" s="4"/>
      <c r="Z33" s="4"/>
    </row>
    <row r="34" spans="1:26" ht="15.75" x14ac:dyDescent="0.25">
      <c r="A34" s="20">
        <v>24</v>
      </c>
      <c r="B34" s="21" t="str">
        <f>'[1]11'!B32</f>
        <v>Delanggu</v>
      </c>
      <c r="C34" s="21" t="str">
        <f>'[1]11'!C32</f>
        <v>Puskesmas Delanggu</v>
      </c>
      <c r="D34" s="22">
        <v>31</v>
      </c>
      <c r="E34" s="22">
        <v>31</v>
      </c>
      <c r="F34" s="23">
        <f t="shared" si="5"/>
        <v>100</v>
      </c>
      <c r="G34" s="22">
        <v>31</v>
      </c>
      <c r="H34" s="23">
        <f t="shared" si="6"/>
        <v>100</v>
      </c>
      <c r="I34" s="24">
        <v>2072</v>
      </c>
      <c r="J34" s="25">
        <v>1960</v>
      </c>
      <c r="K34" s="26">
        <f t="shared" si="0"/>
        <v>4032</v>
      </c>
      <c r="L34" s="25">
        <v>2072</v>
      </c>
      <c r="M34" s="26">
        <v>1960</v>
      </c>
      <c r="N34" s="24">
        <f t="shared" si="1"/>
        <v>4032</v>
      </c>
      <c r="O34" s="25">
        <v>837</v>
      </c>
      <c r="P34" s="27">
        <v>516</v>
      </c>
      <c r="Q34" s="26">
        <f t="shared" si="2"/>
        <v>1353</v>
      </c>
      <c r="R34" s="25">
        <v>675</v>
      </c>
      <c r="S34" s="26">
        <v>416</v>
      </c>
      <c r="T34" s="24">
        <f t="shared" si="3"/>
        <v>1091</v>
      </c>
      <c r="U34" s="23">
        <f t="shared" si="4"/>
        <v>80.635624538063567</v>
      </c>
      <c r="V34" s="4"/>
      <c r="W34" s="4"/>
      <c r="X34" s="4"/>
      <c r="Y34" s="4"/>
      <c r="Z34" s="4"/>
    </row>
    <row r="35" spans="1:26" ht="15.75" x14ac:dyDescent="0.25">
      <c r="A35" s="20">
        <v>25</v>
      </c>
      <c r="B35" s="21" t="str">
        <f>'[1]11'!B33</f>
        <v>Polanharjo</v>
      </c>
      <c r="C35" s="21" t="str">
        <f>'[1]11'!C33</f>
        <v>Puskesmas Polanharjo</v>
      </c>
      <c r="D35" s="22">
        <v>36</v>
      </c>
      <c r="E35" s="22">
        <v>36</v>
      </c>
      <c r="F35" s="23">
        <f t="shared" si="5"/>
        <v>100</v>
      </c>
      <c r="G35" s="22">
        <v>36</v>
      </c>
      <c r="H35" s="23">
        <f t="shared" si="6"/>
        <v>100</v>
      </c>
      <c r="I35" s="24">
        <v>1517</v>
      </c>
      <c r="J35" s="25">
        <v>1431</v>
      </c>
      <c r="K35" s="26">
        <f t="shared" si="0"/>
        <v>2948</v>
      </c>
      <c r="L35" s="25">
        <v>1520</v>
      </c>
      <c r="M35" s="26">
        <v>1423</v>
      </c>
      <c r="N35" s="24">
        <f t="shared" si="1"/>
        <v>2943</v>
      </c>
      <c r="O35" s="25">
        <v>718</v>
      </c>
      <c r="P35" s="27">
        <v>668</v>
      </c>
      <c r="Q35" s="26">
        <f t="shared" si="2"/>
        <v>1386</v>
      </c>
      <c r="R35" s="25">
        <v>100</v>
      </c>
      <c r="S35" s="26">
        <v>892</v>
      </c>
      <c r="T35" s="24">
        <f t="shared" si="3"/>
        <v>992</v>
      </c>
      <c r="U35" s="23">
        <f t="shared" si="4"/>
        <v>71.572871572871577</v>
      </c>
      <c r="V35" s="4"/>
      <c r="W35" s="4"/>
      <c r="X35" s="4"/>
      <c r="Y35" s="4"/>
      <c r="Z35" s="4"/>
    </row>
    <row r="36" spans="1:26" ht="15.75" x14ac:dyDescent="0.25">
      <c r="A36" s="20">
        <v>26</v>
      </c>
      <c r="B36" s="21" t="str">
        <f>'[1]11'!B34</f>
        <v>Karanganom</v>
      </c>
      <c r="C36" s="21" t="str">
        <f>'[1]11'!C34</f>
        <v>Puskesmas Karanganom</v>
      </c>
      <c r="D36" s="22">
        <v>32</v>
      </c>
      <c r="E36" s="22">
        <v>32</v>
      </c>
      <c r="F36" s="23">
        <f t="shared" si="5"/>
        <v>100</v>
      </c>
      <c r="G36" s="22">
        <v>32</v>
      </c>
      <c r="H36" s="23">
        <f t="shared" si="6"/>
        <v>100</v>
      </c>
      <c r="I36" s="24">
        <v>1982</v>
      </c>
      <c r="J36" s="25">
        <v>1320</v>
      </c>
      <c r="K36" s="26">
        <f t="shared" si="0"/>
        <v>3302</v>
      </c>
      <c r="L36" s="25">
        <v>1900</v>
      </c>
      <c r="M36" s="26">
        <v>1300</v>
      </c>
      <c r="N36" s="24">
        <f t="shared" si="1"/>
        <v>3200</v>
      </c>
      <c r="O36" s="25">
        <v>458</v>
      </c>
      <c r="P36" s="27">
        <v>453</v>
      </c>
      <c r="Q36" s="26">
        <f t="shared" si="2"/>
        <v>911</v>
      </c>
      <c r="R36" s="25">
        <v>458</v>
      </c>
      <c r="S36" s="26">
        <v>423</v>
      </c>
      <c r="T36" s="24">
        <f t="shared" si="3"/>
        <v>881</v>
      </c>
      <c r="U36" s="23">
        <f t="shared" si="4"/>
        <v>96.706915477497262</v>
      </c>
      <c r="V36" s="4"/>
      <c r="W36" s="4"/>
      <c r="X36" s="4"/>
      <c r="Y36" s="4"/>
      <c r="Z36" s="4"/>
    </row>
    <row r="37" spans="1:26" ht="15.75" x14ac:dyDescent="0.25">
      <c r="A37" s="20">
        <v>27</v>
      </c>
      <c r="B37" s="21" t="str">
        <f>'[1]11'!B35</f>
        <v>Tulung</v>
      </c>
      <c r="C37" s="21" t="str">
        <f>'[1]11'!C35</f>
        <v>Puskesmas Majegan</v>
      </c>
      <c r="D37" s="22">
        <v>16</v>
      </c>
      <c r="E37" s="22">
        <v>16</v>
      </c>
      <c r="F37" s="23">
        <f t="shared" si="5"/>
        <v>100</v>
      </c>
      <c r="G37" s="22">
        <v>16</v>
      </c>
      <c r="H37" s="23">
        <f t="shared" si="6"/>
        <v>100</v>
      </c>
      <c r="I37" s="24">
        <v>988</v>
      </c>
      <c r="J37" s="25">
        <v>890</v>
      </c>
      <c r="K37" s="26">
        <f t="shared" si="0"/>
        <v>1878</v>
      </c>
      <c r="L37" s="25">
        <v>954</v>
      </c>
      <c r="M37" s="26">
        <v>1060</v>
      </c>
      <c r="N37" s="24">
        <f t="shared" si="1"/>
        <v>2014</v>
      </c>
      <c r="O37" s="25">
        <v>232</v>
      </c>
      <c r="P37" s="27">
        <v>283</v>
      </c>
      <c r="Q37" s="26">
        <f t="shared" si="2"/>
        <v>515</v>
      </c>
      <c r="R37" s="25">
        <v>57</v>
      </c>
      <c r="S37" s="26">
        <v>57</v>
      </c>
      <c r="T37" s="24">
        <f t="shared" si="3"/>
        <v>114</v>
      </c>
      <c r="U37" s="23">
        <f t="shared" si="4"/>
        <v>22.135922330097088</v>
      </c>
      <c r="V37" s="4"/>
      <c r="W37" s="4"/>
      <c r="X37" s="4"/>
      <c r="Y37" s="4"/>
      <c r="Z37" s="4"/>
    </row>
    <row r="38" spans="1:26" ht="15.75" x14ac:dyDescent="0.25">
      <c r="A38" s="20">
        <v>28</v>
      </c>
      <c r="B38" s="21" t="str">
        <f>'[1]11'!B36</f>
        <v>Tulung</v>
      </c>
      <c r="C38" s="21" t="str">
        <f>'[1]11'!C36</f>
        <v>Puskesmas Tulung</v>
      </c>
      <c r="D38" s="22">
        <v>18</v>
      </c>
      <c r="E38" s="22">
        <v>18</v>
      </c>
      <c r="F38" s="23">
        <f t="shared" si="5"/>
        <v>100</v>
      </c>
      <c r="G38" s="22">
        <v>18</v>
      </c>
      <c r="H38" s="23">
        <f t="shared" si="6"/>
        <v>100</v>
      </c>
      <c r="I38" s="24">
        <v>1049</v>
      </c>
      <c r="J38" s="25">
        <v>1007</v>
      </c>
      <c r="K38" s="26">
        <f t="shared" si="0"/>
        <v>2056</v>
      </c>
      <c r="L38" s="25">
        <v>1049</v>
      </c>
      <c r="M38" s="26">
        <v>1007</v>
      </c>
      <c r="N38" s="24">
        <f t="shared" si="1"/>
        <v>2056</v>
      </c>
      <c r="O38" s="25">
        <v>166</v>
      </c>
      <c r="P38" s="27">
        <v>276</v>
      </c>
      <c r="Q38" s="26">
        <f t="shared" si="2"/>
        <v>442</v>
      </c>
      <c r="R38" s="25">
        <v>166</v>
      </c>
      <c r="S38" s="26">
        <v>276</v>
      </c>
      <c r="T38" s="24">
        <f t="shared" si="3"/>
        <v>442</v>
      </c>
      <c r="U38" s="23">
        <f t="shared" si="4"/>
        <v>100</v>
      </c>
      <c r="V38" s="4"/>
      <c r="W38" s="4"/>
      <c r="X38" s="4"/>
      <c r="Y38" s="4"/>
      <c r="Z38" s="4"/>
    </row>
    <row r="39" spans="1:26" ht="15.75" x14ac:dyDescent="0.25">
      <c r="A39" s="20">
        <v>29</v>
      </c>
      <c r="B39" s="21" t="str">
        <f>'[1]11'!B37</f>
        <v>Jatinom</v>
      </c>
      <c r="C39" s="21" t="str">
        <f>'[1]11'!C37</f>
        <v>Puskesmas Jatinom</v>
      </c>
      <c r="D39" s="29">
        <v>19</v>
      </c>
      <c r="E39" s="29">
        <v>19</v>
      </c>
      <c r="F39" s="23">
        <f t="shared" si="5"/>
        <v>100</v>
      </c>
      <c r="G39" s="29">
        <v>19</v>
      </c>
      <c r="H39" s="23">
        <f t="shared" si="6"/>
        <v>100</v>
      </c>
      <c r="I39" s="30">
        <v>1693</v>
      </c>
      <c r="J39" s="31">
        <v>1486</v>
      </c>
      <c r="K39" s="26">
        <f t="shared" si="0"/>
        <v>3179</v>
      </c>
      <c r="L39" s="31">
        <v>1693</v>
      </c>
      <c r="M39" s="32">
        <v>1486</v>
      </c>
      <c r="N39" s="24">
        <f t="shared" si="1"/>
        <v>3179</v>
      </c>
      <c r="O39" s="31">
        <v>382</v>
      </c>
      <c r="P39" s="33">
        <v>354</v>
      </c>
      <c r="Q39" s="26">
        <f t="shared" si="2"/>
        <v>736</v>
      </c>
      <c r="R39" s="31">
        <v>321</v>
      </c>
      <c r="S39" s="32">
        <v>338</v>
      </c>
      <c r="T39" s="24">
        <f t="shared" si="3"/>
        <v>659</v>
      </c>
      <c r="U39" s="23">
        <f t="shared" si="4"/>
        <v>89.53804347826086</v>
      </c>
      <c r="V39" s="4"/>
      <c r="W39" s="4"/>
      <c r="X39" s="4"/>
      <c r="Y39" s="4"/>
      <c r="Z39" s="4"/>
    </row>
    <row r="40" spans="1:26" ht="15.75" x14ac:dyDescent="0.25">
      <c r="A40" s="20">
        <v>30</v>
      </c>
      <c r="B40" s="21" t="str">
        <f>'[1]11'!B38</f>
        <v>Jatinom</v>
      </c>
      <c r="C40" s="21" t="str">
        <f>'[1]11'!C38</f>
        <v>Puskesmas Kayumas</v>
      </c>
      <c r="D40" s="22">
        <v>18</v>
      </c>
      <c r="E40" s="22">
        <v>18</v>
      </c>
      <c r="F40" s="23">
        <f t="shared" si="5"/>
        <v>100</v>
      </c>
      <c r="G40" s="22">
        <v>18</v>
      </c>
      <c r="H40" s="23">
        <f t="shared" si="6"/>
        <v>100</v>
      </c>
      <c r="I40" s="24">
        <v>973</v>
      </c>
      <c r="J40" s="25">
        <v>817</v>
      </c>
      <c r="K40" s="26">
        <f t="shared" si="0"/>
        <v>1790</v>
      </c>
      <c r="L40" s="25">
        <v>970</v>
      </c>
      <c r="M40" s="26">
        <v>812</v>
      </c>
      <c r="N40" s="24">
        <f t="shared" si="1"/>
        <v>1782</v>
      </c>
      <c r="O40" s="25">
        <v>155</v>
      </c>
      <c r="P40" s="27">
        <v>253</v>
      </c>
      <c r="Q40" s="26">
        <f t="shared" si="2"/>
        <v>408</v>
      </c>
      <c r="R40" s="25">
        <v>155</v>
      </c>
      <c r="S40" s="26">
        <v>253</v>
      </c>
      <c r="T40" s="24">
        <f t="shared" si="3"/>
        <v>408</v>
      </c>
      <c r="U40" s="23">
        <f t="shared" si="4"/>
        <v>100</v>
      </c>
      <c r="V40" s="4"/>
      <c r="W40" s="4"/>
      <c r="X40" s="4"/>
      <c r="Y40" s="4"/>
      <c r="Z40" s="4"/>
    </row>
    <row r="41" spans="1:26" ht="15.75" x14ac:dyDescent="0.25">
      <c r="A41" s="20">
        <v>31</v>
      </c>
      <c r="B41" s="21" t="str">
        <f>'[1]11'!B39</f>
        <v>Kemalang</v>
      </c>
      <c r="C41" s="21" t="str">
        <f>'[1]11'!C39</f>
        <v>Puskesmas Kemalang</v>
      </c>
      <c r="D41" s="22">
        <v>23</v>
      </c>
      <c r="E41" s="22">
        <v>23</v>
      </c>
      <c r="F41" s="23">
        <f t="shared" si="5"/>
        <v>100</v>
      </c>
      <c r="G41" s="22">
        <v>23</v>
      </c>
      <c r="H41" s="23">
        <f t="shared" si="6"/>
        <v>100</v>
      </c>
      <c r="I41" s="24">
        <v>1363</v>
      </c>
      <c r="J41" s="25">
        <v>1322</v>
      </c>
      <c r="K41" s="26">
        <f t="shared" si="0"/>
        <v>2685</v>
      </c>
      <c r="L41" s="24">
        <v>1363</v>
      </c>
      <c r="M41" s="25">
        <v>1322</v>
      </c>
      <c r="N41" s="34">
        <f t="shared" si="1"/>
        <v>2685</v>
      </c>
      <c r="O41" s="25">
        <v>850</v>
      </c>
      <c r="P41" s="27">
        <f>858+8</f>
        <v>866</v>
      </c>
      <c r="Q41" s="26">
        <f t="shared" si="2"/>
        <v>1716</v>
      </c>
      <c r="R41" s="25">
        <v>850</v>
      </c>
      <c r="S41" s="27">
        <f>858+8</f>
        <v>866</v>
      </c>
      <c r="T41" s="34">
        <f t="shared" si="3"/>
        <v>1716</v>
      </c>
      <c r="U41" s="23">
        <f t="shared" si="4"/>
        <v>100</v>
      </c>
      <c r="V41" s="4"/>
      <c r="W41" s="4"/>
      <c r="X41" s="4"/>
      <c r="Y41" s="4"/>
      <c r="Z41" s="4"/>
    </row>
    <row r="42" spans="1:26" ht="15.75" x14ac:dyDescent="0.25">
      <c r="A42" s="20">
        <v>32</v>
      </c>
      <c r="B42" s="21" t="str">
        <f>'[1]11'!B40</f>
        <v xml:space="preserve">Klaten Selatan </v>
      </c>
      <c r="C42" s="21" t="str">
        <f>'[1]11'!C40</f>
        <v>Puskesmas Klaten Selatan</v>
      </c>
      <c r="D42" s="22">
        <v>23</v>
      </c>
      <c r="E42" s="22">
        <v>23</v>
      </c>
      <c r="F42" s="23">
        <f t="shared" si="5"/>
        <v>100</v>
      </c>
      <c r="G42" s="22">
        <v>23</v>
      </c>
      <c r="H42" s="23">
        <f t="shared" si="6"/>
        <v>100</v>
      </c>
      <c r="I42" s="24">
        <v>1292</v>
      </c>
      <c r="J42" s="25">
        <v>1204</v>
      </c>
      <c r="K42" s="26">
        <f t="shared" si="0"/>
        <v>2496</v>
      </c>
      <c r="L42" s="25">
        <v>1292</v>
      </c>
      <c r="M42" s="26">
        <v>1204</v>
      </c>
      <c r="N42" s="24">
        <f t="shared" si="1"/>
        <v>2496</v>
      </c>
      <c r="O42" s="25">
        <v>188</v>
      </c>
      <c r="P42" s="27">
        <v>136</v>
      </c>
      <c r="Q42" s="26">
        <f t="shared" si="2"/>
        <v>324</v>
      </c>
      <c r="R42" s="25">
        <v>188</v>
      </c>
      <c r="S42" s="26">
        <v>136</v>
      </c>
      <c r="T42" s="24">
        <f t="shared" si="3"/>
        <v>324</v>
      </c>
      <c r="U42" s="23">
        <f t="shared" si="4"/>
        <v>100</v>
      </c>
      <c r="V42" s="4"/>
      <c r="W42" s="4"/>
      <c r="X42" s="4"/>
      <c r="Y42" s="4"/>
      <c r="Z42" s="4"/>
    </row>
    <row r="43" spans="1:26" ht="15.75" x14ac:dyDescent="0.25">
      <c r="A43" s="20">
        <v>33</v>
      </c>
      <c r="B43" s="21" t="str">
        <f>'[1]11'!B41</f>
        <v>Klaten Tengah</v>
      </c>
      <c r="C43" s="21" t="str">
        <f>'[1]11'!C41</f>
        <v>Puskesmas Klaten Tengah</v>
      </c>
      <c r="D43" s="22">
        <v>29</v>
      </c>
      <c r="E43" s="22">
        <v>29</v>
      </c>
      <c r="F43" s="23">
        <f t="shared" si="5"/>
        <v>100</v>
      </c>
      <c r="G43" s="22">
        <v>29</v>
      </c>
      <c r="H43" s="23">
        <f t="shared" si="6"/>
        <v>100</v>
      </c>
      <c r="I43" s="24">
        <v>2948</v>
      </c>
      <c r="J43" s="25">
        <v>2868</v>
      </c>
      <c r="K43" s="26">
        <f t="shared" si="0"/>
        <v>5816</v>
      </c>
      <c r="L43" s="25">
        <v>2948</v>
      </c>
      <c r="M43" s="26">
        <v>2868</v>
      </c>
      <c r="N43" s="24">
        <f t="shared" si="1"/>
        <v>5816</v>
      </c>
      <c r="O43" s="25">
        <v>444</v>
      </c>
      <c r="P43" s="27">
        <v>531</v>
      </c>
      <c r="Q43" s="26">
        <f t="shared" si="2"/>
        <v>975</v>
      </c>
      <c r="R43" s="25">
        <v>444</v>
      </c>
      <c r="S43" s="26">
        <v>531</v>
      </c>
      <c r="T43" s="24">
        <f t="shared" si="3"/>
        <v>975</v>
      </c>
      <c r="U43" s="23">
        <f t="shared" si="4"/>
        <v>100</v>
      </c>
      <c r="V43" s="4"/>
      <c r="W43" s="4"/>
      <c r="X43" s="4"/>
      <c r="Y43" s="4"/>
      <c r="Z43" s="4"/>
    </row>
    <row r="44" spans="1:26" ht="15.75" x14ac:dyDescent="0.25">
      <c r="A44" s="20">
        <v>34</v>
      </c>
      <c r="B44" s="21" t="str">
        <f>'[1]11'!B42</f>
        <v>Klaten Utara</v>
      </c>
      <c r="C44" s="21" t="str">
        <f>'[1]11'!C42</f>
        <v>Puskesmas Klaten Utara</v>
      </c>
      <c r="D44" s="22">
        <v>23</v>
      </c>
      <c r="E44" s="22">
        <v>23</v>
      </c>
      <c r="F44" s="23">
        <f t="shared" si="5"/>
        <v>100</v>
      </c>
      <c r="G44" s="22">
        <v>23</v>
      </c>
      <c r="H44" s="23">
        <f t="shared" si="6"/>
        <v>100</v>
      </c>
      <c r="I44" s="24">
        <v>2149</v>
      </c>
      <c r="J44" s="25">
        <v>2798</v>
      </c>
      <c r="K44" s="26">
        <f t="shared" si="0"/>
        <v>4947</v>
      </c>
      <c r="L44" s="25">
        <v>2149</v>
      </c>
      <c r="M44" s="26">
        <v>2798</v>
      </c>
      <c r="N44" s="24">
        <f t="shared" si="1"/>
        <v>4947</v>
      </c>
      <c r="O44" s="25">
        <v>433</v>
      </c>
      <c r="P44" s="27">
        <v>568</v>
      </c>
      <c r="Q44" s="26">
        <f t="shared" si="2"/>
        <v>1001</v>
      </c>
      <c r="R44" s="25">
        <v>44</v>
      </c>
      <c r="S44" s="26">
        <v>58</v>
      </c>
      <c r="T44" s="24">
        <f t="shared" si="3"/>
        <v>102</v>
      </c>
      <c r="U44" s="23">
        <f t="shared" si="4"/>
        <v>10.18981018981019</v>
      </c>
      <c r="V44" s="4"/>
      <c r="W44" s="4"/>
      <c r="X44" s="4"/>
      <c r="Y44" s="4"/>
      <c r="Z44" s="4"/>
    </row>
    <row r="45" spans="1:26" ht="15.75" x14ac:dyDescent="0.25">
      <c r="A45" s="35"/>
      <c r="B45" s="36"/>
      <c r="C45" s="36"/>
      <c r="D45" s="37"/>
      <c r="E45" s="37"/>
      <c r="F45" s="38"/>
      <c r="G45" s="37"/>
      <c r="H45" s="38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  <c r="T45" s="41"/>
      <c r="U45" s="42"/>
      <c r="V45" s="4"/>
      <c r="W45" s="4"/>
      <c r="X45" s="4"/>
      <c r="Y45" s="4"/>
      <c r="Z45" s="4"/>
    </row>
    <row r="46" spans="1:26" ht="15.75" x14ac:dyDescent="0.25">
      <c r="A46" s="43"/>
      <c r="B46" s="44"/>
      <c r="C46" s="44"/>
      <c r="D46" s="45"/>
      <c r="E46" s="45"/>
      <c r="F46" s="46"/>
      <c r="G46" s="45"/>
      <c r="H46" s="45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8"/>
      <c r="T46" s="49"/>
      <c r="U46" s="50"/>
      <c r="V46" s="4"/>
      <c r="W46" s="4"/>
      <c r="X46" s="4"/>
      <c r="Y46" s="4"/>
      <c r="Z46" s="4"/>
    </row>
    <row r="47" spans="1:26" ht="15.75" x14ac:dyDescent="0.25">
      <c r="A47" s="51" t="s">
        <v>19</v>
      </c>
      <c r="B47" s="52"/>
      <c r="C47" s="53"/>
      <c r="D47" s="54">
        <f t="shared" ref="D47:E47" si="7">SUM(D11:D44)</f>
        <v>813</v>
      </c>
      <c r="E47" s="54">
        <f t="shared" si="7"/>
        <v>803</v>
      </c>
      <c r="F47" s="55">
        <f>E47/D47*100</f>
        <v>98.769987699876992</v>
      </c>
      <c r="G47" s="54">
        <f>SUM(G11:G44)</f>
        <v>813</v>
      </c>
      <c r="H47" s="55">
        <f>G47/D47*100</f>
        <v>100</v>
      </c>
      <c r="I47" s="56">
        <f t="shared" ref="I47:T47" si="8">SUM(I11:I44)</f>
        <v>52699</v>
      </c>
      <c r="J47" s="56">
        <f t="shared" si="8"/>
        <v>49362</v>
      </c>
      <c r="K47" s="56">
        <f t="shared" si="8"/>
        <v>102061</v>
      </c>
      <c r="L47" s="56">
        <f t="shared" si="8"/>
        <v>51631</v>
      </c>
      <c r="M47" s="56">
        <f t="shared" si="8"/>
        <v>48571</v>
      </c>
      <c r="N47" s="56">
        <f t="shared" si="8"/>
        <v>100202</v>
      </c>
      <c r="O47" s="56">
        <f t="shared" si="8"/>
        <v>9422</v>
      </c>
      <c r="P47" s="56">
        <f t="shared" si="8"/>
        <v>9666</v>
      </c>
      <c r="Q47" s="56">
        <f t="shared" si="8"/>
        <v>19088</v>
      </c>
      <c r="R47" s="56">
        <f t="shared" si="8"/>
        <v>7538</v>
      </c>
      <c r="S47" s="56">
        <f t="shared" si="8"/>
        <v>8723</v>
      </c>
      <c r="T47" s="56">
        <f t="shared" si="8"/>
        <v>16261</v>
      </c>
      <c r="U47" s="57">
        <f>T47/Q47*100</f>
        <v>85.18964794635373</v>
      </c>
      <c r="V47" s="4"/>
      <c r="W47" s="4"/>
      <c r="X47" s="4"/>
      <c r="Y47" s="4"/>
      <c r="Z47" s="4"/>
    </row>
    <row r="48" spans="1:26" ht="15.75" x14ac:dyDescent="0.25">
      <c r="A48" s="3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4"/>
      <c r="W48" s="4"/>
      <c r="X48" s="4"/>
      <c r="Y48" s="4"/>
      <c r="Z48" s="4"/>
    </row>
    <row r="49" spans="1:26" ht="15.75" x14ac:dyDescent="0.25">
      <c r="A49" s="3" t="s">
        <v>20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4"/>
      <c r="Z49" s="4"/>
    </row>
    <row r="50" spans="1:26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.75" x14ac:dyDescent="0.2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.75" x14ac:dyDescent="0.2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5.75" x14ac:dyDescent="0.2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5.75" x14ac:dyDescent="0.2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5.75" x14ac:dyDescent="0.2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5.75" x14ac:dyDescent="0.2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5.75" x14ac:dyDescent="0.2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5.75" x14ac:dyDescent="0.2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5.75" x14ac:dyDescent="0.2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5.75" x14ac:dyDescent="0.2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5.75" x14ac:dyDescent="0.2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5.75" x14ac:dyDescent="0.25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5.75" x14ac:dyDescent="0.25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spans="1:26" ht="15.75" x14ac:dyDescent="0.25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</sheetData>
  <mergeCells count="17">
    <mergeCell ref="R8:U8"/>
    <mergeCell ref="F8:F9"/>
    <mergeCell ref="G8:G9"/>
    <mergeCell ref="H8:H9"/>
    <mergeCell ref="I8:K8"/>
    <mergeCell ref="L8:N8"/>
    <mergeCell ref="O8:Q8"/>
    <mergeCell ref="A1:B1"/>
    <mergeCell ref="A3:U3"/>
    <mergeCell ref="A4:U4"/>
    <mergeCell ref="A5:U5"/>
    <mergeCell ref="A7:A9"/>
    <mergeCell ref="B7:B9"/>
    <mergeCell ref="C7:C9"/>
    <mergeCell ref="D7:U7"/>
    <mergeCell ref="D8:D9"/>
    <mergeCell ref="E8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2026-07-29T06:55:27Z</dcterms:created>
  <dcterms:modified xsi:type="dcterms:W3CDTF">2026-07-29T06:56:07Z</dcterms:modified>
</cp:coreProperties>
</file>