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H22" i="1"/>
  <c r="G22" i="1"/>
  <c r="F22" i="1"/>
  <c r="E22" i="1"/>
  <c r="D22" i="1"/>
  <c r="H18" i="1"/>
  <c r="G18" i="1"/>
  <c r="F18" i="1"/>
  <c r="E18" i="1"/>
  <c r="D18" i="1"/>
  <c r="H14" i="1"/>
  <c r="G14" i="1"/>
  <c r="F14" i="1"/>
  <c r="E14" i="1"/>
  <c r="D14" i="1"/>
  <c r="H10" i="1"/>
  <c r="G10" i="1"/>
  <c r="F10" i="1"/>
  <c r="E10" i="1"/>
  <c r="D10" i="1"/>
  <c r="H7" i="1"/>
  <c r="G7" i="1"/>
  <c r="F7" i="1"/>
  <c r="E7" i="1"/>
  <c r="D7" i="1"/>
  <c r="H6" i="1"/>
  <c r="G6" i="1"/>
  <c r="F6" i="1"/>
  <c r="E6" i="1"/>
  <c r="D6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<sst xmlns="http://schemas.openxmlformats.org/spreadsheetml/2006/main" count="54" uniqueCount="29">
  <si>
    <t>Satuan</t>
  </si>
  <si>
    <t>Kec. Prambanan</t>
  </si>
  <si>
    <t>Orang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</si>
  <si>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</si>
  <si>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</si>
  <si>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</si>
  <si>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</si>
  <si>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</si>
  <si>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</si>
  <si>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</si>
  <si>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</si>
  <si>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</si>
  <si>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</si>
  <si>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</si>
  <si>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</si>
  <si>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</si>
  <si>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</si>
  <si>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</si>
  <si>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</si>
  <si>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</si>
  <si>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</si>
  <si>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</si>
  <si>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</si>
  <si>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</si>
  <si>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</si>
  <si>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</si>
  <si>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</si>
  <si>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</si>
  <si>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Jumlah Ibu Yang Mendapat Pelayanan Nifas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</si>
</sst>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Calibri"/>
      <scheme val="minor"/>
    </font>
    <font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28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ht="15.75" x14ac:dyDescent="0.25">
      <c r="A2" s="4" t="s">
        <v>1</v>
      </c>
      <c r="B2" s="5"/>
      <c r="C2" s="6" t="s">
        <v>2</v>
      </c>
      <c r="D2" s="7">
        <f>316+334</f>
        <v>650</v>
      </c>
      <c r="E2" s="7">
        <f>295+346</f>
        <v>641</v>
      </c>
      <c r="F2" s="7">
        <f>243+308</f>
        <v>551</v>
      </c>
      <c r="G2" s="7">
        <f>282+284</f>
        <v>566</v>
      </c>
      <c r="H2" s="7">
        <f>220+265</f>
        <v>485</v>
      </c>
    </row>
    <row r="3" spans="1:8" ht="15.75" x14ac:dyDescent="0.25">
      <c r="A3" s="4" t="s">
        <v>3</v>
      </c>
      <c r="B3" s="5"/>
      <c r="C3" s="6" t="s">
        <v>2</v>
      </c>
      <c r="D3" s="8">
        <v>457</v>
      </c>
      <c r="E3" s="8">
        <v>440</v>
      </c>
      <c r="F3" s="8">
        <v>310</v>
      </c>
      <c r="G3" s="8">
        <v>341</v>
      </c>
      <c r="H3" s="9">
        <v>264</v>
      </c>
    </row>
    <row r="4" spans="1:8" ht="15.75" x14ac:dyDescent="0.25">
      <c r="A4" s="4" t="s">
        <v>4</v>
      </c>
      <c r="B4" s="5"/>
      <c r="C4" s="6" t="s">
        <v>2</v>
      </c>
      <c r="D4" s="8">
        <v>537</v>
      </c>
      <c r="E4" s="8">
        <v>541</v>
      </c>
      <c r="F4" s="8">
        <v>462</v>
      </c>
      <c r="G4" s="8">
        <v>437</v>
      </c>
      <c r="H4" s="9">
        <v>423</v>
      </c>
    </row>
    <row r="5" spans="1:8" ht="15.75" x14ac:dyDescent="0.25">
      <c r="A5" s="4" t="s">
        <v>5</v>
      </c>
      <c r="B5" s="5"/>
      <c r="C5" s="6" t="s">
        <v>2</v>
      </c>
      <c r="D5" s="8">
        <v>714</v>
      </c>
      <c r="E5" s="8">
        <v>744</v>
      </c>
      <c r="F5" s="8">
        <v>650</v>
      </c>
      <c r="G5" s="8">
        <v>584</v>
      </c>
      <c r="H5" s="9">
        <v>537</v>
      </c>
    </row>
    <row r="6" spans="1:8" ht="15.75" x14ac:dyDescent="0.25">
      <c r="A6" s="4" t="s">
        <v>6</v>
      </c>
      <c r="B6" s="5"/>
      <c r="C6" s="6" t="s">
        <v>2</v>
      </c>
      <c r="D6" s="7">
        <f>337+253</f>
        <v>590</v>
      </c>
      <c r="E6" s="7">
        <f>301+269</f>
        <v>570</v>
      </c>
      <c r="F6" s="7">
        <f>254+244</f>
        <v>498</v>
      </c>
      <c r="G6" s="7">
        <f>267+276</f>
        <v>543</v>
      </c>
      <c r="H6" s="7">
        <f>212+226</f>
        <v>438</v>
      </c>
    </row>
    <row r="7" spans="1:8" ht="15.75" x14ac:dyDescent="0.25">
      <c r="A7" s="4" t="s">
        <v>7</v>
      </c>
      <c r="B7" s="5"/>
      <c r="C7" s="6" t="s">
        <v>2</v>
      </c>
      <c r="D7" s="7">
        <f>497+487</f>
        <v>984</v>
      </c>
      <c r="E7" s="7">
        <f>449+450</f>
        <v>899</v>
      </c>
      <c r="F7" s="7">
        <f>391+420</f>
        <v>811</v>
      </c>
      <c r="G7" s="7">
        <f>417+404</f>
        <v>821</v>
      </c>
      <c r="H7" s="7">
        <f>341+350</f>
        <v>691</v>
      </c>
    </row>
    <row r="8" spans="1:8" ht="15.75" x14ac:dyDescent="0.25">
      <c r="A8" s="4" t="s">
        <v>8</v>
      </c>
      <c r="B8" s="5"/>
      <c r="C8" s="6" t="s">
        <v>2</v>
      </c>
      <c r="D8" s="8">
        <v>483</v>
      </c>
      <c r="E8" s="8">
        <v>472</v>
      </c>
      <c r="F8" s="8">
        <v>412</v>
      </c>
      <c r="G8" s="8">
        <v>378</v>
      </c>
      <c r="H8" s="9">
        <v>333</v>
      </c>
    </row>
    <row r="9" spans="1:8" ht="15.75" x14ac:dyDescent="0.25">
      <c r="A9" s="4" t="s">
        <v>9</v>
      </c>
      <c r="B9" s="5"/>
      <c r="C9" s="6" t="s">
        <v>2</v>
      </c>
      <c r="D9" s="8">
        <v>253</v>
      </c>
      <c r="E9" s="8">
        <v>215</v>
      </c>
      <c r="F9" s="8">
        <v>223</v>
      </c>
      <c r="G9" s="8">
        <v>174</v>
      </c>
      <c r="H9" s="9">
        <v>182</v>
      </c>
    </row>
    <row r="10" spans="1:8" ht="15.75" x14ac:dyDescent="0.25">
      <c r="A10" s="4" t="s">
        <v>10</v>
      </c>
      <c r="B10" s="5"/>
      <c r="C10" s="6" t="s">
        <v>2</v>
      </c>
      <c r="D10" s="7">
        <f>340+335</f>
        <v>675</v>
      </c>
      <c r="E10" s="7">
        <f>304+350</f>
        <v>654</v>
      </c>
      <c r="F10" s="7">
        <f>412+223</f>
        <v>635</v>
      </c>
      <c r="G10" s="7">
        <f>258+331</f>
        <v>589</v>
      </c>
      <c r="H10" s="7">
        <f>232+278</f>
        <v>510</v>
      </c>
    </row>
    <row r="11" spans="1:8" ht="15.75" x14ac:dyDescent="0.25">
      <c r="A11" s="4" t="s">
        <v>11</v>
      </c>
      <c r="B11" s="5"/>
      <c r="C11" s="6" t="s">
        <v>2</v>
      </c>
      <c r="D11" s="8">
        <v>525</v>
      </c>
      <c r="E11" s="8">
        <v>494</v>
      </c>
      <c r="F11" s="8">
        <v>418</v>
      </c>
      <c r="G11" s="8">
        <v>451</v>
      </c>
      <c r="H11" s="9">
        <v>368</v>
      </c>
    </row>
    <row r="12" spans="1:8" ht="15.75" x14ac:dyDescent="0.25">
      <c r="A12" s="4" t="s">
        <v>12</v>
      </c>
      <c r="B12" s="5"/>
      <c r="C12" s="6" t="s">
        <v>2</v>
      </c>
      <c r="D12" s="8">
        <v>454</v>
      </c>
      <c r="E12" s="8">
        <v>444</v>
      </c>
      <c r="F12" s="8">
        <v>380</v>
      </c>
      <c r="G12" s="8">
        <v>388</v>
      </c>
      <c r="H12" s="9">
        <v>349</v>
      </c>
    </row>
    <row r="13" spans="1:8" ht="15.75" x14ac:dyDescent="0.25">
      <c r="A13" s="4" t="s">
        <v>13</v>
      </c>
      <c r="B13" s="5"/>
      <c r="C13" s="6" t="s">
        <v>2</v>
      </c>
      <c r="D13" s="8">
        <v>503</v>
      </c>
      <c r="E13" s="8">
        <v>580</v>
      </c>
      <c r="F13" s="8">
        <v>471</v>
      </c>
      <c r="G13" s="8">
        <v>425</v>
      </c>
      <c r="H13" s="9">
        <v>378</v>
      </c>
    </row>
    <row r="14" spans="1:8" ht="15.75" x14ac:dyDescent="0.25">
      <c r="A14" s="4" t="s">
        <v>14</v>
      </c>
      <c r="B14" s="5"/>
      <c r="C14" s="6" t="s">
        <v>2</v>
      </c>
      <c r="D14" s="7">
        <f>430+368</f>
        <v>798</v>
      </c>
      <c r="E14" s="7">
        <f>374+341</f>
        <v>715</v>
      </c>
      <c r="F14" s="7">
        <f>364+290</f>
        <v>654</v>
      </c>
      <c r="G14" s="7">
        <f>386+306</f>
        <v>692</v>
      </c>
      <c r="H14" s="7">
        <f>276+259</f>
        <v>535</v>
      </c>
    </row>
    <row r="15" spans="1:8" ht="15.75" x14ac:dyDescent="0.25">
      <c r="A15" s="4" t="s">
        <v>15</v>
      </c>
      <c r="B15" s="5"/>
      <c r="C15" s="6" t="s">
        <v>2</v>
      </c>
      <c r="D15" s="8">
        <v>548</v>
      </c>
      <c r="E15" s="8">
        <v>511</v>
      </c>
      <c r="F15" s="8">
        <v>485</v>
      </c>
      <c r="G15" s="8">
        <v>459</v>
      </c>
      <c r="H15" s="9">
        <v>410</v>
      </c>
    </row>
    <row r="16" spans="1:8" ht="15.75" x14ac:dyDescent="0.25">
      <c r="A16" s="4" t="s">
        <v>16</v>
      </c>
      <c r="B16" s="5"/>
      <c r="C16" s="6" t="s">
        <v>2</v>
      </c>
      <c r="D16" s="8">
        <v>444</v>
      </c>
      <c r="E16" s="8">
        <v>468</v>
      </c>
      <c r="F16" s="8">
        <v>376</v>
      </c>
      <c r="G16" s="8">
        <v>391</v>
      </c>
      <c r="H16" s="9">
        <v>355</v>
      </c>
    </row>
    <row r="17" spans="1:8" ht="15.75" x14ac:dyDescent="0.25">
      <c r="A17" s="4" t="s">
        <v>17</v>
      </c>
      <c r="B17" s="5"/>
      <c r="C17" s="6" t="s">
        <v>2</v>
      </c>
      <c r="D17" s="8">
        <v>673</v>
      </c>
      <c r="E17" s="8">
        <v>672</v>
      </c>
      <c r="F17" s="8">
        <v>664</v>
      </c>
      <c r="G17" s="8">
        <v>636</v>
      </c>
      <c r="H17" s="9">
        <v>551</v>
      </c>
    </row>
    <row r="18" spans="1:8" ht="15.75" x14ac:dyDescent="0.25">
      <c r="A18" s="4" t="s">
        <v>18</v>
      </c>
      <c r="B18" s="5"/>
      <c r="C18" s="6" t="s">
        <v>2</v>
      </c>
      <c r="D18" s="7">
        <f>308+431</f>
        <v>739</v>
      </c>
      <c r="E18" s="7">
        <f>308+455</f>
        <v>763</v>
      </c>
      <c r="F18" s="7">
        <f>255+418</f>
        <v>673</v>
      </c>
      <c r="G18" s="7">
        <f>253+366</f>
        <v>619</v>
      </c>
      <c r="H18" s="7">
        <f>232+344</f>
        <v>576</v>
      </c>
    </row>
    <row r="19" spans="1:8" ht="15.75" x14ac:dyDescent="0.25">
      <c r="A19" s="4" t="s">
        <v>19</v>
      </c>
      <c r="B19" s="5"/>
      <c r="C19" s="6" t="s">
        <v>2</v>
      </c>
      <c r="D19" s="8">
        <v>473</v>
      </c>
      <c r="E19" s="8">
        <v>397</v>
      </c>
      <c r="F19" s="8">
        <v>394</v>
      </c>
      <c r="G19" s="8">
        <v>392</v>
      </c>
      <c r="H19" s="9">
        <v>339</v>
      </c>
    </row>
    <row r="20" spans="1:8" ht="15.75" x14ac:dyDescent="0.25">
      <c r="A20" s="4" t="s">
        <v>20</v>
      </c>
      <c r="B20" s="10"/>
      <c r="C20" s="6" t="s">
        <v>2</v>
      </c>
      <c r="D20" s="8">
        <v>486</v>
      </c>
      <c r="E20" s="8">
        <v>390</v>
      </c>
      <c r="F20" s="8">
        <v>375</v>
      </c>
      <c r="G20" s="8">
        <v>368</v>
      </c>
      <c r="H20" s="9">
        <v>335</v>
      </c>
    </row>
    <row r="21" spans="1:8" ht="15.75" x14ac:dyDescent="0.25">
      <c r="A21" s="4" t="s">
        <v>21</v>
      </c>
      <c r="B21" s="10"/>
      <c r="C21" s="6" t="s">
        <v>2</v>
      </c>
      <c r="D21" s="8">
        <v>581</v>
      </c>
      <c r="E21" s="8">
        <v>498</v>
      </c>
      <c r="F21" s="8">
        <v>471</v>
      </c>
      <c r="G21" s="8">
        <v>443</v>
      </c>
      <c r="H21" s="9">
        <v>448</v>
      </c>
    </row>
    <row r="22" spans="1:8" ht="15.75" x14ac:dyDescent="0.25">
      <c r="A22" s="4" t="s">
        <v>22</v>
      </c>
      <c r="B22" s="10"/>
      <c r="C22" s="6" t="s">
        <v>2</v>
      </c>
      <c r="D22" s="7">
        <f>325+367</f>
        <v>692</v>
      </c>
      <c r="E22" s="7">
        <f>316+355</f>
        <v>671</v>
      </c>
      <c r="F22" s="7">
        <f>249+294</f>
        <v>543</v>
      </c>
      <c r="G22" s="7">
        <f>268+287</f>
        <v>555</v>
      </c>
      <c r="H22" s="7">
        <f>206+269</f>
        <v>475</v>
      </c>
    </row>
    <row r="23" spans="1:8" ht="15.75" x14ac:dyDescent="0.25">
      <c r="A23" s="4" t="s">
        <v>23</v>
      </c>
      <c r="B23" s="10"/>
      <c r="C23" s="6" t="s">
        <v>2</v>
      </c>
      <c r="D23" s="7">
        <f>346+428</f>
        <v>774</v>
      </c>
      <c r="E23" s="7">
        <f>339+397</f>
        <v>736</v>
      </c>
      <c r="F23" s="7">
        <f>266+380</f>
        <v>646</v>
      </c>
      <c r="G23" s="7">
        <f>310+374</f>
        <v>684</v>
      </c>
      <c r="H23" s="7">
        <f>267+345</f>
        <v>612</v>
      </c>
    </row>
    <row r="24" spans="1:8" ht="15.75" x14ac:dyDescent="0.25">
      <c r="A24" s="4" t="s">
        <v>24</v>
      </c>
      <c r="B24" s="10"/>
      <c r="C24" s="6" t="s">
        <v>2</v>
      </c>
      <c r="D24" s="8">
        <v>567</v>
      </c>
      <c r="E24" s="8">
        <v>486</v>
      </c>
      <c r="F24" s="8">
        <v>454</v>
      </c>
      <c r="G24" s="8">
        <v>405</v>
      </c>
      <c r="H24" s="9">
        <v>409</v>
      </c>
    </row>
    <row r="25" spans="1:8" ht="15.75" x14ac:dyDescent="0.25">
      <c r="A25" s="4" t="s">
        <v>25</v>
      </c>
      <c r="B25" s="10"/>
      <c r="C25" s="6" t="s">
        <v>2</v>
      </c>
      <c r="D25" s="8">
        <v>587</v>
      </c>
      <c r="E25" s="8">
        <v>540</v>
      </c>
      <c r="F25" s="8">
        <v>448</v>
      </c>
      <c r="G25" s="8">
        <v>455</v>
      </c>
      <c r="H25" s="9">
        <v>427</v>
      </c>
    </row>
    <row r="26" spans="1:8" ht="15.75" x14ac:dyDescent="0.25">
      <c r="A26" s="4" t="s">
        <v>26</v>
      </c>
      <c r="B26" s="10"/>
      <c r="C26" s="6" t="s">
        <v>2</v>
      </c>
      <c r="D26" s="8">
        <v>542</v>
      </c>
      <c r="E26" s="8">
        <v>459</v>
      </c>
      <c r="F26" s="8">
        <v>383</v>
      </c>
      <c r="G26" s="8">
        <v>345</v>
      </c>
      <c r="H26" s="9">
        <v>274</v>
      </c>
    </row>
    <row r="27" spans="1:8" ht="15.75" x14ac:dyDescent="0.25">
      <c r="A27" s="4" t="s">
        <v>27</v>
      </c>
      <c r="B27" s="10"/>
      <c r="C27" s="6" t="s">
        <v>2</v>
      </c>
      <c r="D27" s="8">
        <v>513</v>
      </c>
      <c r="E27" s="8">
        <v>508</v>
      </c>
      <c r="F27" s="8">
        <v>430</v>
      </c>
      <c r="G27" s="8">
        <v>389</v>
      </c>
      <c r="H27" s="9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2026-01-14T01:12:29Z</dcterms:created>
  <dcterms:modified xsi:type="dcterms:W3CDTF">2026-01-14T01:15:04Z</dcterms:modified>
</cp:coreProperties>
</file>