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" i="1" l="1"/>
  <c r="I50" i="1"/>
  <c r="H50" i="1"/>
  <c r="G50" i="1"/>
  <c r="F50" i="1"/>
  <c r="E50" i="1"/>
  <c r="D50" i="1"/>
  <c r="M45" i="1"/>
  <c r="L45" i="1"/>
  <c r="K45" i="1"/>
  <c r="N45" i="1" s="1"/>
  <c r="O45" i="1" s="1"/>
  <c r="C45" i="1"/>
  <c r="B45" i="1"/>
  <c r="M44" i="1"/>
  <c r="L44" i="1"/>
  <c r="K44" i="1"/>
  <c r="N44" i="1" s="1"/>
  <c r="O44" i="1" s="1"/>
  <c r="C44" i="1"/>
  <c r="B44" i="1"/>
  <c r="M43" i="1"/>
  <c r="L43" i="1"/>
  <c r="K43" i="1"/>
  <c r="N43" i="1" s="1"/>
  <c r="O43" i="1" s="1"/>
  <c r="C43" i="1"/>
  <c r="B43" i="1"/>
  <c r="N42" i="1"/>
  <c r="O42" i="1" s="1"/>
  <c r="M42" i="1"/>
  <c r="L42" i="1"/>
  <c r="K42" i="1"/>
  <c r="C42" i="1"/>
  <c r="B42" i="1"/>
  <c r="M41" i="1"/>
  <c r="N41" i="1" s="1"/>
  <c r="O41" i="1" s="1"/>
  <c r="L41" i="1"/>
  <c r="K41" i="1"/>
  <c r="C41" i="1"/>
  <c r="B41" i="1"/>
  <c r="M40" i="1"/>
  <c r="L40" i="1"/>
  <c r="N40" i="1" s="1"/>
  <c r="O40" i="1" s="1"/>
  <c r="K40" i="1"/>
  <c r="C40" i="1"/>
  <c r="B40" i="1"/>
  <c r="N39" i="1"/>
  <c r="O39" i="1" s="1"/>
  <c r="M39" i="1"/>
  <c r="L39" i="1"/>
  <c r="K39" i="1"/>
  <c r="C39" i="1"/>
  <c r="B39" i="1"/>
  <c r="M38" i="1"/>
  <c r="L38" i="1"/>
  <c r="K38" i="1"/>
  <c r="N38" i="1" s="1"/>
  <c r="O38" i="1" s="1"/>
  <c r="C38" i="1"/>
  <c r="B38" i="1"/>
  <c r="M37" i="1"/>
  <c r="L37" i="1"/>
  <c r="K37" i="1"/>
  <c r="N37" i="1" s="1"/>
  <c r="O37" i="1" s="1"/>
  <c r="C37" i="1"/>
  <c r="B37" i="1"/>
  <c r="M36" i="1"/>
  <c r="L36" i="1"/>
  <c r="K36" i="1"/>
  <c r="N36" i="1" s="1"/>
  <c r="O36" i="1" s="1"/>
  <c r="C36" i="1"/>
  <c r="B36" i="1"/>
  <c r="M35" i="1"/>
  <c r="L35" i="1"/>
  <c r="K35" i="1"/>
  <c r="N35" i="1" s="1"/>
  <c r="O35" i="1" s="1"/>
  <c r="C35" i="1"/>
  <c r="B35" i="1"/>
  <c r="N34" i="1"/>
  <c r="O34" i="1" s="1"/>
  <c r="M34" i="1"/>
  <c r="L34" i="1"/>
  <c r="K34" i="1"/>
  <c r="C34" i="1"/>
  <c r="B34" i="1"/>
  <c r="M33" i="1"/>
  <c r="N33" i="1" s="1"/>
  <c r="O33" i="1" s="1"/>
  <c r="L33" i="1"/>
  <c r="K33" i="1"/>
  <c r="C33" i="1"/>
  <c r="B33" i="1"/>
  <c r="M32" i="1"/>
  <c r="L32" i="1"/>
  <c r="N32" i="1" s="1"/>
  <c r="O32" i="1" s="1"/>
  <c r="K32" i="1"/>
  <c r="C32" i="1"/>
  <c r="B32" i="1"/>
  <c r="N31" i="1"/>
  <c r="O31" i="1" s="1"/>
  <c r="M31" i="1"/>
  <c r="L31" i="1"/>
  <c r="K31" i="1"/>
  <c r="C31" i="1"/>
  <c r="B31" i="1"/>
  <c r="M30" i="1"/>
  <c r="L30" i="1"/>
  <c r="K30" i="1"/>
  <c r="N30" i="1" s="1"/>
  <c r="O30" i="1" s="1"/>
  <c r="C30" i="1"/>
  <c r="B30" i="1"/>
  <c r="M29" i="1"/>
  <c r="L29" i="1"/>
  <c r="K29" i="1"/>
  <c r="N29" i="1" s="1"/>
  <c r="O29" i="1" s="1"/>
  <c r="C29" i="1"/>
  <c r="B29" i="1"/>
  <c r="M28" i="1"/>
  <c r="L28" i="1"/>
  <c r="K28" i="1"/>
  <c r="N28" i="1" s="1"/>
  <c r="O28" i="1" s="1"/>
  <c r="C28" i="1"/>
  <c r="B28" i="1"/>
  <c r="M27" i="1"/>
  <c r="L27" i="1"/>
  <c r="N27" i="1" s="1"/>
  <c r="O27" i="1" s="1"/>
  <c r="K27" i="1"/>
  <c r="C27" i="1"/>
  <c r="B27" i="1"/>
  <c r="N26" i="1"/>
  <c r="O26" i="1" s="1"/>
  <c r="M26" i="1"/>
  <c r="L26" i="1"/>
  <c r="K26" i="1"/>
  <c r="C26" i="1"/>
  <c r="B26" i="1"/>
  <c r="M25" i="1"/>
  <c r="N25" i="1" s="1"/>
  <c r="O25" i="1" s="1"/>
  <c r="L25" i="1"/>
  <c r="K25" i="1"/>
  <c r="C25" i="1"/>
  <c r="B25" i="1"/>
  <c r="M24" i="1"/>
  <c r="L24" i="1"/>
  <c r="N24" i="1" s="1"/>
  <c r="O24" i="1" s="1"/>
  <c r="K24" i="1"/>
  <c r="C24" i="1"/>
  <c r="B24" i="1"/>
  <c r="N23" i="1"/>
  <c r="O23" i="1" s="1"/>
  <c r="M23" i="1"/>
  <c r="L23" i="1"/>
  <c r="K23" i="1"/>
  <c r="C23" i="1"/>
  <c r="B23" i="1"/>
  <c r="M22" i="1"/>
  <c r="L22" i="1"/>
  <c r="K22" i="1"/>
  <c r="N22" i="1" s="1"/>
  <c r="O22" i="1" s="1"/>
  <c r="C22" i="1"/>
  <c r="B22" i="1"/>
  <c r="M21" i="1"/>
  <c r="L21" i="1"/>
  <c r="K21" i="1"/>
  <c r="N21" i="1" s="1"/>
  <c r="O21" i="1" s="1"/>
  <c r="C21" i="1"/>
  <c r="B21" i="1"/>
  <c r="M20" i="1"/>
  <c r="L20" i="1"/>
  <c r="K20" i="1"/>
  <c r="N20" i="1" s="1"/>
  <c r="O20" i="1" s="1"/>
  <c r="C20" i="1"/>
  <c r="B20" i="1"/>
  <c r="O19" i="1"/>
  <c r="N19" i="1"/>
  <c r="M19" i="1"/>
  <c r="L19" i="1"/>
  <c r="K19" i="1"/>
  <c r="C19" i="1"/>
  <c r="B19" i="1"/>
  <c r="N18" i="1"/>
  <c r="O18" i="1" s="1"/>
  <c r="M18" i="1"/>
  <c r="L18" i="1"/>
  <c r="K18" i="1"/>
  <c r="C18" i="1"/>
  <c r="B18" i="1"/>
  <c r="M17" i="1"/>
  <c r="N17" i="1" s="1"/>
  <c r="O17" i="1" s="1"/>
  <c r="L17" i="1"/>
  <c r="K17" i="1"/>
  <c r="C17" i="1"/>
  <c r="B17" i="1"/>
  <c r="M16" i="1"/>
  <c r="L16" i="1"/>
  <c r="N16" i="1" s="1"/>
  <c r="O16" i="1" s="1"/>
  <c r="K16" i="1"/>
  <c r="C16" i="1"/>
  <c r="B16" i="1"/>
  <c r="N15" i="1"/>
  <c r="O15" i="1" s="1"/>
  <c r="M15" i="1"/>
  <c r="L15" i="1"/>
  <c r="K15" i="1"/>
  <c r="C15" i="1"/>
  <c r="B15" i="1"/>
  <c r="M14" i="1"/>
  <c r="L14" i="1"/>
  <c r="K14" i="1"/>
  <c r="N14" i="1" s="1"/>
  <c r="O14" i="1" s="1"/>
  <c r="C14" i="1"/>
  <c r="B14" i="1"/>
  <c r="M13" i="1"/>
  <c r="L13" i="1"/>
  <c r="K13" i="1"/>
  <c r="N13" i="1" s="1"/>
  <c r="O13" i="1" s="1"/>
  <c r="C13" i="1"/>
  <c r="B13" i="1"/>
  <c r="M12" i="1"/>
  <c r="M50" i="1" s="1"/>
  <c r="L12" i="1"/>
  <c r="L50" i="1" s="1"/>
  <c r="K12" i="1"/>
  <c r="K50" i="1" s="1"/>
  <c r="C12" i="1"/>
  <c r="B12" i="1"/>
  <c r="N12" i="1" l="1"/>
  <c r="N50" i="1" l="1"/>
  <c r="O50" i="1" s="1"/>
  <c r="O12" i="1"/>
</calcChain>
</file>

<file path=xl/sharedStrings.xml><?xml version="1.0" encoding="utf-8"?>
<sst xmlns="http://schemas.openxmlformats.org/spreadsheetml/2006/main" count="27" uniqueCount="20">
  <si>
    <t>TABEL 81</t>
  </si>
  <si>
    <t>PELAYANAN KESEHATAN ORANG DENGAN GANGGUAN JIWA (ODGJ) BERAT MENURUT KECAMATAN DAN PUSKESMAS</t>
  </si>
  <si>
    <t>KABUPATEN KLATEN</t>
  </si>
  <si>
    <t>TAHUN 2025</t>
  </si>
  <si>
    <t>NO</t>
  </si>
  <si>
    <t>KECAMATAN</t>
  </si>
  <si>
    <t>PUSKESMAS</t>
  </si>
  <si>
    <t>SASARAN ODGJ BERAT</t>
  </si>
  <si>
    <t>PELAYANAN KESEHATAN ODGJ BERAT</t>
  </si>
  <si>
    <t>SKIZOFRENIA</t>
  </si>
  <si>
    <t>PSIKOTIK AKUT</t>
  </si>
  <si>
    <t>TOTAL</t>
  </si>
  <si>
    <t>MENDAPAT PELAYANAN KESEHATAN</t>
  </si>
  <si>
    <t>0-14 th</t>
  </si>
  <si>
    <t>15 - 59 th</t>
  </si>
  <si>
    <t>&gt; 60 th</t>
  </si>
  <si>
    <t>JUMLAH</t>
  </si>
  <si>
    <t>%</t>
  </si>
  <si>
    <t>Sumber: Pokja Penyakit Tidak Menular dan Kesehatan Jiwa Dinas Kesehatan Klaten</t>
  </si>
  <si>
    <t>Sasaran ODGJ berat kabupaten/kota diperoleh berdasarkan prevalensi data riset / survei terbaru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</si>
</sst>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u/>
      <sz val="12"/>
      <color rgb="FF000000"/>
      <name val="Arial"/>
      <family val="2"/>
    </font>
    <font>
      <b/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7" xfId="0" applyFont="1" applyBorder="1"/>
    <xf numFmtId="0" fontId="1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2" fontId="1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O3"/>
    </sheetView>
  </sheetViews>
  <sheetFormatPr defaultColWidth="14.42578125" defaultRowHeight="15" x14ac:dyDescent="0.25"/>
  <cols>
    <col min="1" max="1" width="9" customWidth="1"/>
    <col min="2" max="2" width="17.7109375" customWidth="1"/>
    <col min="3" max="3" width="27.7109375" bestFit="1" customWidth="1"/>
    <col min="15" max="15" width="28.7109375" customWidth="1"/>
  </cols>
  <sheetData>
    <row r="1" spans="1:26" ht="15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5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10" t="s">
        <v>8</v>
      </c>
      <c r="F7" s="11"/>
      <c r="G7" s="11"/>
      <c r="H7" s="11"/>
      <c r="I7" s="11"/>
      <c r="J7" s="11"/>
      <c r="K7" s="11"/>
      <c r="L7" s="11"/>
      <c r="M7" s="11"/>
      <c r="N7" s="11"/>
      <c r="O7" s="12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3"/>
      <c r="B8" s="13"/>
      <c r="C8" s="13"/>
      <c r="D8" s="13"/>
      <c r="E8" s="14"/>
      <c r="F8" s="15"/>
      <c r="G8" s="15"/>
      <c r="H8" s="15"/>
      <c r="I8" s="15"/>
      <c r="J8" s="15"/>
      <c r="K8" s="15"/>
      <c r="L8" s="15"/>
      <c r="M8" s="15"/>
      <c r="N8" s="15"/>
      <c r="O8" s="1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13"/>
      <c r="B9" s="13"/>
      <c r="C9" s="13"/>
      <c r="D9" s="13"/>
      <c r="E9" s="17" t="s">
        <v>9</v>
      </c>
      <c r="F9" s="18"/>
      <c r="G9" s="19"/>
      <c r="H9" s="17" t="s">
        <v>10</v>
      </c>
      <c r="I9" s="18"/>
      <c r="J9" s="19"/>
      <c r="K9" s="17" t="s">
        <v>11</v>
      </c>
      <c r="L9" s="18"/>
      <c r="M9" s="19"/>
      <c r="N9" s="17" t="s">
        <v>12</v>
      </c>
      <c r="O9" s="19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20"/>
      <c r="B10" s="20"/>
      <c r="C10" s="20"/>
      <c r="D10" s="20"/>
      <c r="E10" s="21" t="s">
        <v>13</v>
      </c>
      <c r="F10" s="21" t="s">
        <v>14</v>
      </c>
      <c r="G10" s="22" t="s">
        <v>15</v>
      </c>
      <c r="H10" s="23" t="s">
        <v>13</v>
      </c>
      <c r="I10" s="23" t="s">
        <v>14</v>
      </c>
      <c r="J10" s="24" t="s">
        <v>15</v>
      </c>
      <c r="K10" s="23" t="s">
        <v>13</v>
      </c>
      <c r="L10" s="23" t="s">
        <v>14</v>
      </c>
      <c r="M10" s="22" t="s">
        <v>15</v>
      </c>
      <c r="N10" s="23" t="s">
        <v>16</v>
      </c>
      <c r="O10" s="23" t="s">
        <v>17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26">
        <v>1</v>
      </c>
      <c r="B12" s="27" t="str">
        <f>'[1]11'!B9</f>
        <v>Prambanan</v>
      </c>
      <c r="C12" s="28" t="str">
        <f>'[1]11'!C9</f>
        <v>Puskesmas Prambanan</v>
      </c>
      <c r="D12" s="29">
        <v>66</v>
      </c>
      <c r="E12" s="29">
        <v>0</v>
      </c>
      <c r="F12" s="29">
        <v>53</v>
      </c>
      <c r="G12" s="29">
        <v>10</v>
      </c>
      <c r="H12" s="29">
        <v>0</v>
      </c>
      <c r="I12" s="29">
        <v>4</v>
      </c>
      <c r="J12" s="29">
        <v>1</v>
      </c>
      <c r="K12" s="29">
        <f t="shared" ref="K12:K45" si="0">(E12+H12)</f>
        <v>0</v>
      </c>
      <c r="L12" s="29">
        <f t="shared" ref="L12:M27" si="1">F12+I12</f>
        <v>57</v>
      </c>
      <c r="M12" s="29">
        <f t="shared" si="1"/>
        <v>11</v>
      </c>
      <c r="N12" s="29">
        <f t="shared" ref="N12:N45" si="2">SUM(K12:M12)</f>
        <v>68</v>
      </c>
      <c r="O12" s="30">
        <f t="shared" ref="O12:O45" si="3">N12/D12*100</f>
        <v>103.03030303030303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26">
        <v>2</v>
      </c>
      <c r="B13" s="27" t="str">
        <f>'[1]11'!B10</f>
        <v>Prambanan</v>
      </c>
      <c r="C13" s="31" t="str">
        <f>'[1]11'!C10</f>
        <v>Puskesmas Kebondalem Lor</v>
      </c>
      <c r="D13" s="29">
        <v>66</v>
      </c>
      <c r="E13" s="29">
        <v>0</v>
      </c>
      <c r="F13" s="29">
        <v>64</v>
      </c>
      <c r="G13" s="29">
        <v>8</v>
      </c>
      <c r="H13" s="29">
        <v>0</v>
      </c>
      <c r="I13" s="29">
        <v>0</v>
      </c>
      <c r="J13" s="29">
        <v>0</v>
      </c>
      <c r="K13" s="29">
        <f t="shared" si="0"/>
        <v>0</v>
      </c>
      <c r="L13" s="29">
        <f t="shared" si="1"/>
        <v>64</v>
      </c>
      <c r="M13" s="29">
        <f t="shared" si="1"/>
        <v>8</v>
      </c>
      <c r="N13" s="29">
        <f t="shared" si="2"/>
        <v>72</v>
      </c>
      <c r="O13" s="30">
        <f t="shared" si="3"/>
        <v>109.09090909090908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26">
        <v>3</v>
      </c>
      <c r="B14" s="32" t="str">
        <f>'[1]11'!B11</f>
        <v>Gantiwarno</v>
      </c>
      <c r="C14" s="31" t="str">
        <f>'[1]11'!C11</f>
        <v>Puskesmas Gantiwarno</v>
      </c>
      <c r="D14" s="29">
        <v>98</v>
      </c>
      <c r="E14" s="29">
        <v>0</v>
      </c>
      <c r="F14" s="29">
        <v>101</v>
      </c>
      <c r="G14" s="29">
        <v>1</v>
      </c>
      <c r="H14" s="29">
        <v>0</v>
      </c>
      <c r="I14" s="29">
        <v>6</v>
      </c>
      <c r="J14" s="29">
        <v>0</v>
      </c>
      <c r="K14" s="29">
        <f t="shared" si="0"/>
        <v>0</v>
      </c>
      <c r="L14" s="29">
        <f t="shared" si="1"/>
        <v>107</v>
      </c>
      <c r="M14" s="29">
        <f t="shared" si="1"/>
        <v>1</v>
      </c>
      <c r="N14" s="29">
        <f t="shared" si="2"/>
        <v>108</v>
      </c>
      <c r="O14" s="30">
        <f t="shared" si="3"/>
        <v>110.20408163265304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26">
        <v>4</v>
      </c>
      <c r="B15" s="32" t="str">
        <f>'[1]11'!B12</f>
        <v>Wedi</v>
      </c>
      <c r="C15" s="31" t="str">
        <f>'[1]11'!C12</f>
        <v>Puskesmas Wedi</v>
      </c>
      <c r="D15" s="29">
        <v>132</v>
      </c>
      <c r="E15" s="29">
        <v>0</v>
      </c>
      <c r="F15" s="29">
        <v>113</v>
      </c>
      <c r="G15" s="29">
        <v>18</v>
      </c>
      <c r="H15" s="29">
        <v>0</v>
      </c>
      <c r="I15" s="29">
        <v>0</v>
      </c>
      <c r="J15" s="29">
        <v>0</v>
      </c>
      <c r="K15" s="29">
        <f t="shared" si="0"/>
        <v>0</v>
      </c>
      <c r="L15" s="29">
        <f t="shared" si="1"/>
        <v>113</v>
      </c>
      <c r="M15" s="29">
        <f t="shared" si="1"/>
        <v>18</v>
      </c>
      <c r="N15" s="29">
        <f t="shared" si="2"/>
        <v>131</v>
      </c>
      <c r="O15" s="30">
        <f t="shared" si="3"/>
        <v>99.242424242424249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26">
        <v>5</v>
      </c>
      <c r="B16" s="32" t="str">
        <f>'[1]11'!B13</f>
        <v>Bayat</v>
      </c>
      <c r="C16" s="31" t="str">
        <f>'[1]11'!C13</f>
        <v>Puskesmas Bayat</v>
      </c>
      <c r="D16" s="29">
        <v>161</v>
      </c>
      <c r="E16" s="29">
        <v>0</v>
      </c>
      <c r="F16" s="29">
        <v>119</v>
      </c>
      <c r="G16" s="29">
        <v>13</v>
      </c>
      <c r="H16" s="29">
        <v>0</v>
      </c>
      <c r="I16" s="29">
        <v>2</v>
      </c>
      <c r="J16" s="29">
        <v>1</v>
      </c>
      <c r="K16" s="29">
        <f>(E16+H16)</f>
        <v>0</v>
      </c>
      <c r="L16" s="29">
        <f t="shared" si="1"/>
        <v>121</v>
      </c>
      <c r="M16" s="29">
        <f t="shared" si="1"/>
        <v>14</v>
      </c>
      <c r="N16" s="29">
        <f t="shared" si="2"/>
        <v>135</v>
      </c>
      <c r="O16" s="30">
        <f>N16/D16*100</f>
        <v>83.850931677018636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26">
        <v>6</v>
      </c>
      <c r="B17" s="32" t="str">
        <f>'[1]11'!B14</f>
        <v>Cawas</v>
      </c>
      <c r="C17" s="31" t="str">
        <f>'[1]11'!C14</f>
        <v>Puskesmas Cawas I</v>
      </c>
      <c r="D17" s="29">
        <v>73</v>
      </c>
      <c r="E17" s="29">
        <v>0</v>
      </c>
      <c r="F17" s="29">
        <v>65</v>
      </c>
      <c r="G17" s="29">
        <v>19</v>
      </c>
      <c r="H17" s="29">
        <v>0</v>
      </c>
      <c r="I17" s="29">
        <v>0</v>
      </c>
      <c r="J17" s="29">
        <v>0</v>
      </c>
      <c r="K17" s="29">
        <f t="shared" si="0"/>
        <v>0</v>
      </c>
      <c r="L17" s="29">
        <f t="shared" si="1"/>
        <v>65</v>
      </c>
      <c r="M17" s="29">
        <f t="shared" si="1"/>
        <v>19</v>
      </c>
      <c r="N17" s="29">
        <f t="shared" si="2"/>
        <v>84</v>
      </c>
      <c r="O17" s="30">
        <f t="shared" si="3"/>
        <v>115.06849315068493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26">
        <v>7</v>
      </c>
      <c r="B18" s="32" t="str">
        <f>'[1]11'!B15</f>
        <v>Cawas</v>
      </c>
      <c r="C18" s="31" t="str">
        <f>'[1]11'!C15</f>
        <v>Puskesmas Cawas II</v>
      </c>
      <c r="D18" s="29">
        <v>73</v>
      </c>
      <c r="E18" s="29">
        <v>1</v>
      </c>
      <c r="F18" s="29">
        <v>55</v>
      </c>
      <c r="G18" s="29">
        <v>17</v>
      </c>
      <c r="H18" s="29">
        <v>0</v>
      </c>
      <c r="I18" s="29">
        <v>0</v>
      </c>
      <c r="J18" s="29">
        <v>0</v>
      </c>
      <c r="K18" s="29">
        <f t="shared" si="0"/>
        <v>1</v>
      </c>
      <c r="L18" s="29">
        <f t="shared" si="1"/>
        <v>55</v>
      </c>
      <c r="M18" s="29">
        <f t="shared" si="1"/>
        <v>17</v>
      </c>
      <c r="N18" s="29">
        <f t="shared" ref="N18:N33" si="4">SUM(K18:M18)</f>
        <v>73</v>
      </c>
      <c r="O18" s="30">
        <f t="shared" si="3"/>
        <v>100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26">
        <v>8</v>
      </c>
      <c r="B19" s="32" t="str">
        <f>'[1]11'!B16</f>
        <v>Trucuk</v>
      </c>
      <c r="C19" s="31" t="str">
        <f>'[1]11'!C16</f>
        <v>Puskesmas Trucuk I</v>
      </c>
      <c r="D19" s="29">
        <v>100</v>
      </c>
      <c r="E19" s="29">
        <v>0</v>
      </c>
      <c r="F19" s="29">
        <v>78</v>
      </c>
      <c r="G19" s="29">
        <v>10</v>
      </c>
      <c r="H19" s="29">
        <v>0</v>
      </c>
      <c r="I19" s="29">
        <v>0</v>
      </c>
      <c r="J19" s="29">
        <v>0</v>
      </c>
      <c r="K19" s="29">
        <f t="shared" si="0"/>
        <v>0</v>
      </c>
      <c r="L19" s="29">
        <f t="shared" si="1"/>
        <v>78</v>
      </c>
      <c r="M19" s="29">
        <f t="shared" si="1"/>
        <v>10</v>
      </c>
      <c r="N19" s="29">
        <f t="shared" si="4"/>
        <v>88</v>
      </c>
      <c r="O19" s="30">
        <f t="shared" si="3"/>
        <v>88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26">
        <v>9</v>
      </c>
      <c r="B20" s="32" t="str">
        <f>'[1]11'!B17</f>
        <v>Trucuk</v>
      </c>
      <c r="C20" s="31" t="str">
        <f>'[1]11'!C17</f>
        <v>Puskesmas Trucuk II</v>
      </c>
      <c r="D20" s="29">
        <v>101</v>
      </c>
      <c r="E20" s="29">
        <v>0</v>
      </c>
      <c r="F20" s="29">
        <v>76</v>
      </c>
      <c r="G20" s="29">
        <v>13</v>
      </c>
      <c r="H20" s="29">
        <v>0</v>
      </c>
      <c r="I20" s="29">
        <v>0</v>
      </c>
      <c r="J20" s="29">
        <v>0</v>
      </c>
      <c r="K20" s="29">
        <f t="shared" si="0"/>
        <v>0</v>
      </c>
      <c r="L20" s="29">
        <f t="shared" si="1"/>
        <v>76</v>
      </c>
      <c r="M20" s="29">
        <f t="shared" si="1"/>
        <v>13</v>
      </c>
      <c r="N20" s="29">
        <f t="shared" si="4"/>
        <v>89</v>
      </c>
      <c r="O20" s="30">
        <f t="shared" si="3"/>
        <v>88.118811881188122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26">
        <v>10</v>
      </c>
      <c r="B21" s="32" t="str">
        <f>'[1]11'!B18</f>
        <v>Kalikotes</v>
      </c>
      <c r="C21" s="31" t="str">
        <f>'[1]11'!C18</f>
        <v>Puskesmas Kalikotes</v>
      </c>
      <c r="D21" s="29">
        <v>94</v>
      </c>
      <c r="E21" s="29">
        <v>0</v>
      </c>
      <c r="F21" s="29">
        <v>80</v>
      </c>
      <c r="G21" s="29">
        <v>20</v>
      </c>
      <c r="H21" s="29">
        <v>0</v>
      </c>
      <c r="I21" s="29">
        <v>0</v>
      </c>
      <c r="J21" s="29">
        <v>2</v>
      </c>
      <c r="K21" s="29">
        <f t="shared" si="0"/>
        <v>0</v>
      </c>
      <c r="L21" s="29">
        <f t="shared" si="1"/>
        <v>80</v>
      </c>
      <c r="M21" s="29">
        <f t="shared" si="1"/>
        <v>22</v>
      </c>
      <c r="N21" s="29">
        <f t="shared" si="4"/>
        <v>102</v>
      </c>
      <c r="O21" s="30">
        <f t="shared" si="3"/>
        <v>108.51063829787233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26">
        <v>11</v>
      </c>
      <c r="B22" s="32" t="str">
        <f>'[1]11'!B19</f>
        <v>Kebonarum</v>
      </c>
      <c r="C22" s="31" t="str">
        <f>'[1]11'!C19</f>
        <v>Puskesmas Kebonarum</v>
      </c>
      <c r="D22" s="29">
        <v>50</v>
      </c>
      <c r="E22" s="29">
        <v>0</v>
      </c>
      <c r="F22" s="29">
        <v>55</v>
      </c>
      <c r="G22" s="29">
        <v>8</v>
      </c>
      <c r="H22" s="29">
        <v>0</v>
      </c>
      <c r="I22" s="29">
        <v>0</v>
      </c>
      <c r="J22" s="29">
        <v>0</v>
      </c>
      <c r="K22" s="29">
        <f t="shared" si="0"/>
        <v>0</v>
      </c>
      <c r="L22" s="29">
        <f t="shared" si="1"/>
        <v>55</v>
      </c>
      <c r="M22" s="29">
        <f t="shared" si="1"/>
        <v>8</v>
      </c>
      <c r="N22" s="29">
        <f t="shared" si="4"/>
        <v>63</v>
      </c>
      <c r="O22" s="30">
        <f t="shared" si="3"/>
        <v>126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26">
        <v>12</v>
      </c>
      <c r="B23" s="32" t="str">
        <f>'[1]11'!B20</f>
        <v>Jogonalan</v>
      </c>
      <c r="C23" s="31" t="str">
        <f>'[1]11'!C20</f>
        <v>Puskesmas Jogonalan I</v>
      </c>
      <c r="D23" s="29">
        <v>75</v>
      </c>
      <c r="E23" s="29">
        <v>0</v>
      </c>
      <c r="F23" s="29">
        <v>90</v>
      </c>
      <c r="G23" s="29">
        <v>16</v>
      </c>
      <c r="H23" s="29">
        <v>0</v>
      </c>
      <c r="I23" s="29">
        <v>1</v>
      </c>
      <c r="J23" s="29">
        <v>0</v>
      </c>
      <c r="K23" s="29">
        <f t="shared" si="0"/>
        <v>0</v>
      </c>
      <c r="L23" s="29">
        <f t="shared" si="1"/>
        <v>91</v>
      </c>
      <c r="M23" s="29">
        <f t="shared" si="1"/>
        <v>16</v>
      </c>
      <c r="N23" s="29">
        <f t="shared" si="4"/>
        <v>107</v>
      </c>
      <c r="O23" s="30">
        <f t="shared" si="3"/>
        <v>142.66666666666669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26">
        <v>13</v>
      </c>
      <c r="B24" s="32" t="str">
        <f>'[1]11'!B21</f>
        <v>Jogonalan</v>
      </c>
      <c r="C24" s="31" t="str">
        <f>'[1]11'!C21</f>
        <v>Puskesmas Jogonalan II</v>
      </c>
      <c r="D24" s="29">
        <v>75</v>
      </c>
      <c r="E24" s="29">
        <v>0</v>
      </c>
      <c r="F24" s="29">
        <v>63</v>
      </c>
      <c r="G24" s="29">
        <v>8</v>
      </c>
      <c r="H24" s="29">
        <v>0</v>
      </c>
      <c r="I24" s="29">
        <v>2</v>
      </c>
      <c r="J24" s="29">
        <v>1</v>
      </c>
      <c r="K24" s="29">
        <f t="shared" si="0"/>
        <v>0</v>
      </c>
      <c r="L24" s="29">
        <f t="shared" si="1"/>
        <v>65</v>
      </c>
      <c r="M24" s="29">
        <f t="shared" si="1"/>
        <v>9</v>
      </c>
      <c r="N24" s="29">
        <f t="shared" si="4"/>
        <v>74</v>
      </c>
      <c r="O24" s="30">
        <f t="shared" si="3"/>
        <v>98.666666666666671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26">
        <v>14</v>
      </c>
      <c r="B25" s="32" t="str">
        <f>'[1]11'!B22</f>
        <v>Manisrenggo</v>
      </c>
      <c r="C25" s="31" t="str">
        <f>'[1]11'!C22</f>
        <v>Puskesmas Manisrenggo</v>
      </c>
      <c r="D25" s="29">
        <v>110</v>
      </c>
      <c r="E25" s="29">
        <v>0</v>
      </c>
      <c r="F25" s="29">
        <v>83</v>
      </c>
      <c r="G25" s="29">
        <v>26</v>
      </c>
      <c r="H25" s="29">
        <v>0</v>
      </c>
      <c r="I25" s="29">
        <v>0</v>
      </c>
      <c r="J25" s="29">
        <v>0</v>
      </c>
      <c r="K25" s="29">
        <f t="shared" si="0"/>
        <v>0</v>
      </c>
      <c r="L25" s="29">
        <f t="shared" si="1"/>
        <v>83</v>
      </c>
      <c r="M25" s="29">
        <f t="shared" si="1"/>
        <v>26</v>
      </c>
      <c r="N25" s="29">
        <f t="shared" si="4"/>
        <v>109</v>
      </c>
      <c r="O25" s="30">
        <f t="shared" si="3"/>
        <v>99.090909090909093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26">
        <v>15</v>
      </c>
      <c r="B26" s="32" t="str">
        <f>'[1]11'!B23</f>
        <v>Karangnongko</v>
      </c>
      <c r="C26" s="31" t="str">
        <f>'[1]11'!C23</f>
        <v>Puskesmas Karangnongko</v>
      </c>
      <c r="D26" s="29">
        <v>94</v>
      </c>
      <c r="E26" s="29">
        <v>0</v>
      </c>
      <c r="F26" s="29">
        <v>77</v>
      </c>
      <c r="G26" s="29">
        <v>4</v>
      </c>
      <c r="H26" s="29">
        <v>0</v>
      </c>
      <c r="I26" s="29">
        <v>12</v>
      </c>
      <c r="J26" s="29">
        <v>0</v>
      </c>
      <c r="K26" s="29">
        <f t="shared" si="0"/>
        <v>0</v>
      </c>
      <c r="L26" s="29">
        <f t="shared" si="1"/>
        <v>89</v>
      </c>
      <c r="M26" s="29">
        <f t="shared" si="1"/>
        <v>4</v>
      </c>
      <c r="N26" s="29">
        <f t="shared" si="4"/>
        <v>93</v>
      </c>
      <c r="O26" s="30">
        <f t="shared" si="3"/>
        <v>98.936170212765958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26">
        <v>16</v>
      </c>
      <c r="B27" s="32" t="str">
        <f>'[1]11'!B24</f>
        <v>Ngawen</v>
      </c>
      <c r="C27" s="31" t="str">
        <f>'[1]11'!C24</f>
        <v>Puskesmas Ngawen</v>
      </c>
      <c r="D27" s="29">
        <v>116</v>
      </c>
      <c r="E27" s="29">
        <v>0</v>
      </c>
      <c r="F27" s="29">
        <v>76</v>
      </c>
      <c r="G27" s="29">
        <v>33</v>
      </c>
      <c r="H27" s="29">
        <v>0</v>
      </c>
      <c r="I27" s="29">
        <v>1</v>
      </c>
      <c r="J27" s="29">
        <v>0</v>
      </c>
      <c r="K27" s="29">
        <f t="shared" si="0"/>
        <v>0</v>
      </c>
      <c r="L27" s="29">
        <f t="shared" si="1"/>
        <v>77</v>
      </c>
      <c r="M27" s="29">
        <f t="shared" si="1"/>
        <v>33</v>
      </c>
      <c r="N27" s="29">
        <f t="shared" si="4"/>
        <v>110</v>
      </c>
      <c r="O27" s="30">
        <f t="shared" si="3"/>
        <v>94.827586206896555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26">
        <v>17</v>
      </c>
      <c r="B28" s="32" t="str">
        <f>'[1]11'!B25</f>
        <v>Ceper</v>
      </c>
      <c r="C28" s="31" t="str">
        <f>'[1]11'!C25</f>
        <v>Puskesmas Ceper</v>
      </c>
      <c r="D28" s="29">
        <v>81</v>
      </c>
      <c r="E28" s="29">
        <v>0</v>
      </c>
      <c r="F28" s="29">
        <v>75</v>
      </c>
      <c r="G28" s="29">
        <v>10</v>
      </c>
      <c r="H28" s="29">
        <v>0</v>
      </c>
      <c r="I28" s="29">
        <v>0</v>
      </c>
      <c r="J28" s="29">
        <v>0</v>
      </c>
      <c r="K28" s="29">
        <f t="shared" si="0"/>
        <v>0</v>
      </c>
      <c r="L28" s="29">
        <f t="shared" ref="L28:M43" si="5">F28+I28</f>
        <v>75</v>
      </c>
      <c r="M28" s="29">
        <f t="shared" si="5"/>
        <v>10</v>
      </c>
      <c r="N28" s="29">
        <f t="shared" si="4"/>
        <v>85</v>
      </c>
      <c r="O28" s="30">
        <f t="shared" si="3"/>
        <v>104.93827160493827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26">
        <v>18</v>
      </c>
      <c r="B29" s="32" t="str">
        <f>'[1]11'!B26</f>
        <v>Ceper</v>
      </c>
      <c r="C29" s="31" t="str">
        <f>'[1]11'!C26</f>
        <v>Puskesmas Jambukulon</v>
      </c>
      <c r="D29" s="29">
        <v>82</v>
      </c>
      <c r="E29" s="29">
        <v>0</v>
      </c>
      <c r="F29" s="29">
        <v>79</v>
      </c>
      <c r="G29" s="29">
        <v>5</v>
      </c>
      <c r="H29" s="29">
        <v>0</v>
      </c>
      <c r="I29" s="29">
        <v>0</v>
      </c>
      <c r="J29" s="29">
        <v>0</v>
      </c>
      <c r="K29" s="29">
        <f t="shared" si="0"/>
        <v>0</v>
      </c>
      <c r="L29" s="29">
        <f t="shared" si="5"/>
        <v>79</v>
      </c>
      <c r="M29" s="29">
        <f t="shared" si="5"/>
        <v>5</v>
      </c>
      <c r="N29" s="29">
        <f t="shared" si="4"/>
        <v>84</v>
      </c>
      <c r="O29" s="30">
        <f t="shared" si="3"/>
        <v>102.4390243902439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26">
        <v>19</v>
      </c>
      <c r="B30" s="32" t="str">
        <f>'[1]11'!B27</f>
        <v>Pedan</v>
      </c>
      <c r="C30" s="31" t="str">
        <f>'[1]11'!C27</f>
        <v>Puskesmas Pedan</v>
      </c>
      <c r="D30" s="29">
        <v>119</v>
      </c>
      <c r="E30" s="29">
        <v>0</v>
      </c>
      <c r="F30" s="29">
        <v>92</v>
      </c>
      <c r="G30" s="29">
        <v>16</v>
      </c>
      <c r="H30" s="29">
        <v>0</v>
      </c>
      <c r="I30" s="29">
        <v>4</v>
      </c>
      <c r="J30" s="29">
        <v>0</v>
      </c>
      <c r="K30" s="29">
        <f t="shared" si="0"/>
        <v>0</v>
      </c>
      <c r="L30" s="29">
        <f t="shared" si="5"/>
        <v>96</v>
      </c>
      <c r="M30" s="29">
        <f t="shared" si="5"/>
        <v>16</v>
      </c>
      <c r="N30" s="29">
        <f t="shared" si="4"/>
        <v>112</v>
      </c>
      <c r="O30" s="30">
        <f t="shared" si="3"/>
        <v>94.117647058823522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26">
        <v>20</v>
      </c>
      <c r="B31" s="32" t="str">
        <f>'[1]11'!B28</f>
        <v>Karangdowo</v>
      </c>
      <c r="C31" s="31" t="str">
        <f>'[1]11'!C28</f>
        <v>Puskesmas Karangdowo</v>
      </c>
      <c r="D31" s="29">
        <v>110</v>
      </c>
      <c r="E31" s="29">
        <v>0</v>
      </c>
      <c r="F31" s="29">
        <v>95</v>
      </c>
      <c r="G31" s="29">
        <v>21</v>
      </c>
      <c r="H31" s="29">
        <v>0</v>
      </c>
      <c r="I31" s="29">
        <v>0</v>
      </c>
      <c r="J31" s="29">
        <v>0</v>
      </c>
      <c r="K31" s="29">
        <f t="shared" si="0"/>
        <v>0</v>
      </c>
      <c r="L31" s="29">
        <f t="shared" si="5"/>
        <v>95</v>
      </c>
      <c r="M31" s="29">
        <f t="shared" si="5"/>
        <v>21</v>
      </c>
      <c r="N31" s="29">
        <f t="shared" si="4"/>
        <v>116</v>
      </c>
      <c r="O31" s="30">
        <f t="shared" si="3"/>
        <v>105.45454545454544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26">
        <v>21</v>
      </c>
      <c r="B32" s="32" t="str">
        <f>'[1]11'!B29</f>
        <v>Juwiring</v>
      </c>
      <c r="C32" s="31" t="str">
        <f>'[1]11'!C29</f>
        <v>Puskesmas Juwiring</v>
      </c>
      <c r="D32" s="29">
        <v>148</v>
      </c>
      <c r="E32" s="29">
        <v>0</v>
      </c>
      <c r="F32" s="29">
        <v>104</v>
      </c>
      <c r="G32" s="29">
        <v>28</v>
      </c>
      <c r="H32" s="29">
        <v>1</v>
      </c>
      <c r="I32" s="29">
        <v>13</v>
      </c>
      <c r="J32" s="29">
        <v>3</v>
      </c>
      <c r="K32" s="29">
        <f t="shared" si="0"/>
        <v>1</v>
      </c>
      <c r="L32" s="29">
        <f t="shared" si="5"/>
        <v>117</v>
      </c>
      <c r="M32" s="29">
        <f t="shared" si="5"/>
        <v>31</v>
      </c>
      <c r="N32" s="29">
        <f t="shared" si="4"/>
        <v>149</v>
      </c>
      <c r="O32" s="30">
        <f t="shared" si="3"/>
        <v>100.67567567567568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26">
        <v>22</v>
      </c>
      <c r="B33" s="32" t="str">
        <f>'[1]11'!B30</f>
        <v>Wonosari</v>
      </c>
      <c r="C33" s="31" t="str">
        <f>'[1]11'!C30</f>
        <v>Puskesmas Wonosari I</v>
      </c>
      <c r="D33" s="29">
        <v>81</v>
      </c>
      <c r="E33" s="29">
        <v>0</v>
      </c>
      <c r="F33" s="29">
        <v>60</v>
      </c>
      <c r="G33" s="29">
        <v>13</v>
      </c>
      <c r="H33" s="29">
        <v>0</v>
      </c>
      <c r="I33" s="29">
        <v>2</v>
      </c>
      <c r="J33" s="29">
        <v>0</v>
      </c>
      <c r="K33" s="29">
        <f t="shared" si="0"/>
        <v>0</v>
      </c>
      <c r="L33" s="29">
        <f t="shared" si="5"/>
        <v>62</v>
      </c>
      <c r="M33" s="29">
        <f t="shared" si="5"/>
        <v>13</v>
      </c>
      <c r="N33" s="29">
        <f t="shared" si="4"/>
        <v>75</v>
      </c>
      <c r="O33" s="30">
        <f t="shared" si="3"/>
        <v>92.592592592592595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26">
        <v>23</v>
      </c>
      <c r="B34" s="32" t="str">
        <f>'[1]11'!B31</f>
        <v>Wonosari</v>
      </c>
      <c r="C34" s="31" t="str">
        <f>'[1]11'!C31</f>
        <v>Puskesmas Wonosari II</v>
      </c>
      <c r="D34" s="29">
        <v>80</v>
      </c>
      <c r="E34" s="29">
        <v>0</v>
      </c>
      <c r="F34" s="29">
        <v>51</v>
      </c>
      <c r="G34" s="29">
        <v>9</v>
      </c>
      <c r="H34" s="29">
        <v>0</v>
      </c>
      <c r="I34" s="29">
        <v>2</v>
      </c>
      <c r="J34" s="29">
        <v>0</v>
      </c>
      <c r="K34" s="29">
        <f t="shared" si="0"/>
        <v>0</v>
      </c>
      <c r="L34" s="29">
        <f t="shared" si="5"/>
        <v>53</v>
      </c>
      <c r="M34" s="29">
        <f t="shared" si="5"/>
        <v>9</v>
      </c>
      <c r="N34" s="29">
        <f t="shared" si="2"/>
        <v>62</v>
      </c>
      <c r="O34" s="30">
        <f t="shared" si="3"/>
        <v>77.5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26">
        <v>24</v>
      </c>
      <c r="B35" s="32" t="str">
        <f>'[1]11'!B32</f>
        <v>Delanggu</v>
      </c>
      <c r="C35" s="31" t="str">
        <f>'[1]11'!C32</f>
        <v>Puskesmas Delanggu</v>
      </c>
      <c r="D35" s="29">
        <v>106</v>
      </c>
      <c r="E35" s="29">
        <v>0</v>
      </c>
      <c r="F35" s="29">
        <v>86</v>
      </c>
      <c r="G35" s="29">
        <v>14</v>
      </c>
      <c r="H35" s="29">
        <v>0</v>
      </c>
      <c r="I35" s="29">
        <v>0</v>
      </c>
      <c r="J35" s="29">
        <v>0</v>
      </c>
      <c r="K35" s="29">
        <f t="shared" si="0"/>
        <v>0</v>
      </c>
      <c r="L35" s="29">
        <f t="shared" si="5"/>
        <v>86</v>
      </c>
      <c r="M35" s="29">
        <f t="shared" si="5"/>
        <v>14</v>
      </c>
      <c r="N35" s="29">
        <f t="shared" si="2"/>
        <v>100</v>
      </c>
      <c r="O35" s="30">
        <f t="shared" si="3"/>
        <v>94.339622641509436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26">
        <v>25</v>
      </c>
      <c r="B36" s="32" t="str">
        <f>'[1]11'!B33</f>
        <v>Polanharjo</v>
      </c>
      <c r="C36" s="31" t="str">
        <f>'[1]11'!C33</f>
        <v>Puskesmas Polanharjo</v>
      </c>
      <c r="D36" s="29">
        <v>103</v>
      </c>
      <c r="E36" s="29">
        <v>0</v>
      </c>
      <c r="F36" s="29">
        <v>88</v>
      </c>
      <c r="G36" s="29">
        <v>14</v>
      </c>
      <c r="H36" s="29">
        <v>0</v>
      </c>
      <c r="I36" s="29">
        <v>2</v>
      </c>
      <c r="J36" s="29">
        <v>0</v>
      </c>
      <c r="K36" s="29">
        <f t="shared" si="0"/>
        <v>0</v>
      </c>
      <c r="L36" s="29">
        <f t="shared" si="5"/>
        <v>90</v>
      </c>
      <c r="M36" s="29">
        <f t="shared" si="5"/>
        <v>14</v>
      </c>
      <c r="N36" s="29">
        <f t="shared" si="2"/>
        <v>104</v>
      </c>
      <c r="O36" s="30">
        <f t="shared" si="3"/>
        <v>100.97087378640776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26">
        <v>26</v>
      </c>
      <c r="B37" s="32" t="str">
        <f>'[1]11'!B34</f>
        <v>Karanganom</v>
      </c>
      <c r="C37" s="31" t="str">
        <f>'[1]11'!C34</f>
        <v>Puskesmas Karanganom</v>
      </c>
      <c r="D37" s="29">
        <v>118</v>
      </c>
      <c r="E37" s="29">
        <v>0</v>
      </c>
      <c r="F37" s="29">
        <v>94</v>
      </c>
      <c r="G37" s="29">
        <v>9</v>
      </c>
      <c r="H37" s="29">
        <v>0</v>
      </c>
      <c r="I37" s="29">
        <v>0</v>
      </c>
      <c r="J37" s="29">
        <v>0</v>
      </c>
      <c r="K37" s="29">
        <f t="shared" si="0"/>
        <v>0</v>
      </c>
      <c r="L37" s="29">
        <f t="shared" si="5"/>
        <v>94</v>
      </c>
      <c r="M37" s="29">
        <f t="shared" si="5"/>
        <v>9</v>
      </c>
      <c r="N37" s="29">
        <f t="shared" si="2"/>
        <v>103</v>
      </c>
      <c r="O37" s="30">
        <f t="shared" si="3"/>
        <v>87.288135593220346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26">
        <v>27</v>
      </c>
      <c r="B38" s="32" t="str">
        <f>'[1]11'!B35</f>
        <v>Tulung</v>
      </c>
      <c r="C38" s="31" t="str">
        <f>'[1]11'!C35</f>
        <v>Puskesmas Majegan</v>
      </c>
      <c r="D38" s="29">
        <v>69</v>
      </c>
      <c r="E38" s="29">
        <v>0</v>
      </c>
      <c r="F38" s="29">
        <v>45</v>
      </c>
      <c r="G38" s="29">
        <v>8</v>
      </c>
      <c r="H38" s="29">
        <v>0</v>
      </c>
      <c r="I38" s="29">
        <v>0</v>
      </c>
      <c r="J38" s="29">
        <v>0</v>
      </c>
      <c r="K38" s="29">
        <f t="shared" si="0"/>
        <v>0</v>
      </c>
      <c r="L38" s="29">
        <f t="shared" si="5"/>
        <v>45</v>
      </c>
      <c r="M38" s="29">
        <f t="shared" si="5"/>
        <v>8</v>
      </c>
      <c r="N38" s="29">
        <f t="shared" si="2"/>
        <v>53</v>
      </c>
      <c r="O38" s="30">
        <f t="shared" si="3"/>
        <v>76.811594202898547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26">
        <v>28</v>
      </c>
      <c r="B39" s="32" t="str">
        <f>'[1]11'!B36</f>
        <v>Tulung</v>
      </c>
      <c r="C39" s="31" t="str">
        <f>'[1]11'!C36</f>
        <v>Puskesmas Tulung</v>
      </c>
      <c r="D39" s="29">
        <v>68</v>
      </c>
      <c r="E39" s="29">
        <v>1</v>
      </c>
      <c r="F39" s="29">
        <v>76</v>
      </c>
      <c r="G39" s="29">
        <v>0</v>
      </c>
      <c r="H39" s="29">
        <v>0</v>
      </c>
      <c r="I39" s="29">
        <v>0</v>
      </c>
      <c r="J39" s="29">
        <v>0</v>
      </c>
      <c r="K39" s="29">
        <f t="shared" si="0"/>
        <v>1</v>
      </c>
      <c r="L39" s="29">
        <f t="shared" si="5"/>
        <v>76</v>
      </c>
      <c r="M39" s="29">
        <f t="shared" si="5"/>
        <v>0</v>
      </c>
      <c r="N39" s="29">
        <f t="shared" si="2"/>
        <v>77</v>
      </c>
      <c r="O39" s="30">
        <f t="shared" si="3"/>
        <v>113.23529411764706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26">
        <v>29</v>
      </c>
      <c r="B40" s="32" t="str">
        <f>'[1]11'!B37</f>
        <v>Jatinom</v>
      </c>
      <c r="C40" s="31" t="str">
        <f>'[1]11'!C37</f>
        <v>Puskesmas Jatinom</v>
      </c>
      <c r="D40" s="29">
        <v>77</v>
      </c>
      <c r="E40" s="29">
        <v>0</v>
      </c>
      <c r="F40" s="29">
        <v>52</v>
      </c>
      <c r="G40" s="29">
        <v>25</v>
      </c>
      <c r="H40" s="29">
        <v>0</v>
      </c>
      <c r="I40" s="29">
        <v>0</v>
      </c>
      <c r="J40" s="29">
        <v>0</v>
      </c>
      <c r="K40" s="29">
        <f t="shared" si="0"/>
        <v>0</v>
      </c>
      <c r="L40" s="29">
        <f t="shared" si="5"/>
        <v>52</v>
      </c>
      <c r="M40" s="29">
        <f t="shared" si="5"/>
        <v>25</v>
      </c>
      <c r="N40" s="29">
        <f t="shared" si="2"/>
        <v>77</v>
      </c>
      <c r="O40" s="30">
        <f t="shared" si="3"/>
        <v>100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26">
        <v>30</v>
      </c>
      <c r="B41" s="32" t="str">
        <f>'[1]11'!B38</f>
        <v>Jatinom</v>
      </c>
      <c r="C41" s="31" t="str">
        <f>'[1]11'!C38</f>
        <v>Puskesmas Kayumas</v>
      </c>
      <c r="D41" s="29">
        <v>77</v>
      </c>
      <c r="E41" s="29">
        <v>2</v>
      </c>
      <c r="F41" s="29">
        <v>55</v>
      </c>
      <c r="G41" s="29">
        <v>10</v>
      </c>
      <c r="H41" s="29">
        <v>0</v>
      </c>
      <c r="I41" s="29">
        <v>0</v>
      </c>
      <c r="J41" s="29">
        <v>0</v>
      </c>
      <c r="K41" s="29">
        <f t="shared" si="0"/>
        <v>2</v>
      </c>
      <c r="L41" s="29">
        <f t="shared" si="5"/>
        <v>55</v>
      </c>
      <c r="M41" s="29">
        <f t="shared" si="5"/>
        <v>10</v>
      </c>
      <c r="N41" s="29">
        <f t="shared" si="2"/>
        <v>67</v>
      </c>
      <c r="O41" s="30">
        <f t="shared" si="3"/>
        <v>87.012987012987011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26">
        <v>31</v>
      </c>
      <c r="B42" s="32" t="str">
        <f>'[1]11'!B39</f>
        <v>Kemalang</v>
      </c>
      <c r="C42" s="31" t="str">
        <f>'[1]11'!C39</f>
        <v>Puskesmas Kemalang</v>
      </c>
      <c r="D42" s="29">
        <v>101</v>
      </c>
      <c r="E42" s="29">
        <v>1</v>
      </c>
      <c r="F42" s="29">
        <v>82</v>
      </c>
      <c r="G42" s="29">
        <v>14</v>
      </c>
      <c r="H42" s="29">
        <v>0</v>
      </c>
      <c r="I42" s="29">
        <v>4</v>
      </c>
      <c r="J42" s="29">
        <v>0</v>
      </c>
      <c r="K42" s="29">
        <f t="shared" si="0"/>
        <v>1</v>
      </c>
      <c r="L42" s="29">
        <f t="shared" si="5"/>
        <v>86</v>
      </c>
      <c r="M42" s="29">
        <f t="shared" si="5"/>
        <v>14</v>
      </c>
      <c r="N42" s="29">
        <f t="shared" si="2"/>
        <v>101</v>
      </c>
      <c r="O42" s="30">
        <f t="shared" si="3"/>
        <v>100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26">
        <v>32</v>
      </c>
      <c r="B43" s="32" t="str">
        <f>'[1]11'!B40</f>
        <v xml:space="preserve">Klaten Selatan </v>
      </c>
      <c r="C43" s="31" t="str">
        <f>'[1]11'!C40</f>
        <v>Puskesmas Klaten Selatan</v>
      </c>
      <c r="D43" s="33">
        <v>112</v>
      </c>
      <c r="E43" s="33">
        <v>0</v>
      </c>
      <c r="F43" s="33">
        <v>91</v>
      </c>
      <c r="G43" s="33">
        <v>18</v>
      </c>
      <c r="H43" s="33">
        <v>0</v>
      </c>
      <c r="I43" s="33">
        <v>7</v>
      </c>
      <c r="J43" s="33">
        <v>1</v>
      </c>
      <c r="K43" s="34">
        <f t="shared" si="0"/>
        <v>0</v>
      </c>
      <c r="L43" s="29">
        <f t="shared" si="5"/>
        <v>98</v>
      </c>
      <c r="M43" s="29">
        <f t="shared" si="5"/>
        <v>19</v>
      </c>
      <c r="N43" s="29">
        <f t="shared" si="2"/>
        <v>117</v>
      </c>
      <c r="O43" s="30">
        <f t="shared" si="3"/>
        <v>104.46428571428572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26">
        <v>33</v>
      </c>
      <c r="B44" s="32" t="str">
        <f>'[1]11'!B41</f>
        <v>Klaten Tengah</v>
      </c>
      <c r="C44" s="31" t="str">
        <f>'[1]11'!C41</f>
        <v>Puskesmas Klaten Tengah</v>
      </c>
      <c r="D44" s="33">
        <v>104</v>
      </c>
      <c r="E44" s="33">
        <v>0</v>
      </c>
      <c r="F44" s="33">
        <v>61</v>
      </c>
      <c r="G44" s="33">
        <v>43</v>
      </c>
      <c r="H44" s="33">
        <v>0</v>
      </c>
      <c r="I44" s="33">
        <v>0</v>
      </c>
      <c r="J44" s="33">
        <v>0</v>
      </c>
      <c r="K44" s="34">
        <f t="shared" si="0"/>
        <v>0</v>
      </c>
      <c r="L44" s="29">
        <f t="shared" ref="L44:M45" si="6">F44+I44</f>
        <v>61</v>
      </c>
      <c r="M44" s="29">
        <f t="shared" si="6"/>
        <v>43</v>
      </c>
      <c r="N44" s="29">
        <f t="shared" si="2"/>
        <v>104</v>
      </c>
      <c r="O44" s="30">
        <f t="shared" si="3"/>
        <v>100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26">
        <v>34</v>
      </c>
      <c r="B45" s="32" t="str">
        <f>'[1]11'!B42</f>
        <v>Klaten Utara</v>
      </c>
      <c r="C45" s="31" t="str">
        <f>'[1]11'!C42</f>
        <v>Puskesmas Klaten Utara</v>
      </c>
      <c r="D45" s="33">
        <v>122</v>
      </c>
      <c r="E45" s="33">
        <v>0</v>
      </c>
      <c r="F45" s="33">
        <v>137</v>
      </c>
      <c r="G45" s="33">
        <v>2</v>
      </c>
      <c r="H45" s="33">
        <v>0</v>
      </c>
      <c r="I45" s="33">
        <v>10</v>
      </c>
      <c r="J45" s="33">
        <v>1</v>
      </c>
      <c r="K45" s="34">
        <f t="shared" si="0"/>
        <v>0</v>
      </c>
      <c r="L45" s="29">
        <f t="shared" si="6"/>
        <v>147</v>
      </c>
      <c r="M45" s="29">
        <f t="shared" si="6"/>
        <v>3</v>
      </c>
      <c r="N45" s="29">
        <f t="shared" si="2"/>
        <v>150</v>
      </c>
      <c r="O45" s="30">
        <f t="shared" si="3"/>
        <v>122.95081967213115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35"/>
      <c r="B46" s="36"/>
      <c r="C46" s="36"/>
      <c r="D46" s="29"/>
      <c r="E46" s="29"/>
      <c r="F46" s="29"/>
      <c r="G46" s="29"/>
      <c r="H46" s="29"/>
      <c r="I46" s="29"/>
      <c r="J46" s="37"/>
      <c r="K46" s="34"/>
      <c r="L46" s="29"/>
      <c r="M46" s="29"/>
      <c r="N46" s="29"/>
      <c r="O46" s="2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35"/>
      <c r="B47" s="38"/>
      <c r="C47" s="3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40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35"/>
      <c r="B48" s="38"/>
      <c r="C48" s="3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40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41"/>
      <c r="B49" s="38"/>
      <c r="C49" s="3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4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42" t="s">
        <v>11</v>
      </c>
      <c r="B50" s="18"/>
      <c r="C50" s="43"/>
      <c r="D50" s="44">
        <f t="shared" ref="D50:M50" si="7">SUM(D12:D45)</f>
        <v>3242</v>
      </c>
      <c r="E50" s="45">
        <f t="shared" si="7"/>
        <v>5</v>
      </c>
      <c r="F50" s="44">
        <f t="shared" si="7"/>
        <v>2671</v>
      </c>
      <c r="G50" s="45">
        <f t="shared" si="7"/>
        <v>483</v>
      </c>
      <c r="H50" s="45">
        <f t="shared" si="7"/>
        <v>1</v>
      </c>
      <c r="I50" s="45">
        <f t="shared" si="7"/>
        <v>72</v>
      </c>
      <c r="J50" s="45">
        <f t="shared" si="7"/>
        <v>10</v>
      </c>
      <c r="K50" s="45">
        <f t="shared" si="7"/>
        <v>6</v>
      </c>
      <c r="L50" s="44">
        <f t="shared" si="7"/>
        <v>2743</v>
      </c>
      <c r="M50" s="45">
        <f t="shared" si="7"/>
        <v>493</v>
      </c>
      <c r="N50" s="44">
        <f>SUM(N12:N45)</f>
        <v>3242</v>
      </c>
      <c r="O50" s="46">
        <f>N50/D50*100</f>
        <v>100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38" t="s">
        <v>18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38"/>
      <c r="B53" s="38" t="s">
        <v>19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</sheetData>
  <mergeCells count="14">
    <mergeCell ref="H9:J9"/>
    <mergeCell ref="K9:M9"/>
    <mergeCell ref="N9:O9"/>
    <mergeCell ref="A50:B50"/>
    <mergeCell ref="A1:B1"/>
    <mergeCell ref="A3:O3"/>
    <mergeCell ref="A4:O4"/>
    <mergeCell ref="A5:O5"/>
    <mergeCell ref="A7:A10"/>
    <mergeCell ref="B7:B10"/>
    <mergeCell ref="C7:C10"/>
    <mergeCell ref="D7:D10"/>
    <mergeCell ref="E7:O8"/>
    <mergeCell ref="E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2026-08-03T00:29:30Z</dcterms:created>
  <dcterms:modified xsi:type="dcterms:W3CDTF">2026-08-03T00:30:02Z</dcterms:modified>
</cp:coreProperties>
</file>