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245"/>
  </bookViews>
  <sheets>
    <sheet name="Jml Pasar Los, Kios Pedagang" sheetId="1" r:id="rId1"/>
  </sheets>
  <calcPr calcId="144525"/>
</workbook>
</file>

<file path=xl/calcChain.xml><?xml version="1.0" encoding="utf-8"?>
<calcChain xmlns="http://schemas.openxmlformats.org/spreadsheetml/2006/main">
  <c r="H7" i="1" l="1"/>
  <c r="I7" i="1"/>
  <c r="J7" i="1"/>
  <c r="H14" i="1"/>
  <c r="I14" i="1"/>
  <c r="J14" i="1"/>
  <c r="J17" i="1"/>
  <c r="I19" i="1"/>
  <c r="J19" i="1"/>
  <c r="H20" i="1"/>
  <c r="H19" i="1" s="1"/>
  <c r="H21" i="1"/>
  <c r="I21" i="1"/>
  <c r="J21" i="1"/>
  <c r="H26" i="1"/>
  <c r="I26" i="1"/>
  <c r="J26" i="1"/>
  <c r="H29" i="1"/>
  <c r="I29" i="1"/>
  <c r="J30" i="1"/>
  <c r="J29" i="1" s="1"/>
  <c r="H31" i="1"/>
  <c r="I31" i="1"/>
  <c r="J31" i="1"/>
  <c r="H33" i="1"/>
  <c r="I33" i="1"/>
  <c r="J33" i="1"/>
  <c r="H35" i="1"/>
  <c r="I35" i="1"/>
  <c r="J35" i="1"/>
  <c r="H37" i="1"/>
  <c r="I37" i="1"/>
  <c r="J37" i="1"/>
  <c r="H40" i="1"/>
  <c r="I40" i="1"/>
  <c r="J41" i="1"/>
  <c r="J40" i="1" s="1"/>
  <c r="H43" i="1"/>
  <c r="I43" i="1"/>
  <c r="J43" i="1"/>
  <c r="H46" i="1"/>
  <c r="I46" i="1"/>
  <c r="J46" i="1"/>
  <c r="H48" i="1"/>
  <c r="I48" i="1"/>
  <c r="J48" i="1"/>
  <c r="J50" i="1"/>
  <c r="H56" i="1"/>
  <c r="I56" i="1"/>
  <c r="J56" i="1"/>
  <c r="I59" i="1"/>
  <c r="J59" i="1"/>
  <c r="H60" i="1"/>
  <c r="H59" i="1" s="1"/>
  <c r="J60" i="1"/>
  <c r="H67" i="1"/>
  <c r="I67" i="1"/>
  <c r="J67" i="1"/>
  <c r="H70" i="1"/>
  <c r="I70" i="1"/>
  <c r="J70" i="1"/>
  <c r="H73" i="1"/>
  <c r="I73" i="1"/>
  <c r="J73" i="1"/>
  <c r="H76" i="1"/>
  <c r="I76" i="1"/>
  <c r="J76" i="1"/>
  <c r="J77" i="1"/>
  <c r="H78" i="1"/>
  <c r="I78" i="1"/>
  <c r="J81" i="1"/>
  <c r="J82" i="1"/>
  <c r="J78" i="1" s="1"/>
  <c r="J83" i="1"/>
  <c r="J84" i="1"/>
  <c r="H86" i="1"/>
  <c r="I86" i="1"/>
  <c r="I95" i="1" s="1"/>
  <c r="J87" i="1"/>
  <c r="J88" i="1"/>
  <c r="J89" i="1"/>
  <c r="J92" i="1"/>
  <c r="J86" i="1" s="1"/>
  <c r="J95" i="1" s="1"/>
  <c r="J98" i="1" s="1"/>
  <c r="J93" i="1"/>
  <c r="H95" i="1" l="1"/>
</calcChain>
</file>

<file path=xl/sharedStrings.xml><?xml version="1.0" encoding="utf-8"?>
<sst xmlns="http://schemas.openxmlformats.org/spreadsheetml/2006/main" count="199" uniqueCount="152">
  <si>
    <t>NIP. 19641130 198803 1005</t>
  </si>
  <si>
    <t>Pembina</t>
  </si>
  <si>
    <t>SUPRIYANTA, S.Sos, M.Si</t>
  </si>
  <si>
    <t>Kabupaten Klaten</t>
  </si>
  <si>
    <t>Plt. Kepala Disdagkop UKM</t>
  </si>
  <si>
    <t>Klaten,     6  Januari 2021</t>
  </si>
  <si>
    <t>Jumlah</t>
  </si>
  <si>
    <t>Belangwetan, Klaten Utara</t>
  </si>
  <si>
    <t>I</t>
  </si>
  <si>
    <t xml:space="preserve"> - Ps. Plembon, ( Hewan )</t>
  </si>
  <si>
    <t>Bareng Lor, Bareng Klaten Utara</t>
  </si>
  <si>
    <t xml:space="preserve"> - Ps. Gunungan</t>
  </si>
  <si>
    <t xml:space="preserve"> - Ps. Bareng</t>
  </si>
  <si>
    <t xml:space="preserve"> - Plembon Hewan</t>
  </si>
  <si>
    <t xml:space="preserve"> - Ps. Sepeda / Gunungan</t>
  </si>
  <si>
    <t xml:space="preserve"> - Ps. Bareng </t>
  </si>
  <si>
    <t xml:space="preserve"> - Plembon Umum</t>
  </si>
  <si>
    <t>Klaten Utara</t>
  </si>
  <si>
    <t>Tegal Putihan, Bareng Klaten Tengah</t>
  </si>
  <si>
    <t xml:space="preserve"> - Ps.Buah </t>
  </si>
  <si>
    <t>Mojayan, Klaten Tengah</t>
  </si>
  <si>
    <t xml:space="preserve"> - Ps. Srago</t>
  </si>
  <si>
    <t>Tegal Mulyo, Klaten Tengah</t>
  </si>
  <si>
    <t xml:space="preserve"> - Ps. III Lantai</t>
  </si>
  <si>
    <t>Gumulan, Klaten Tengah</t>
  </si>
  <si>
    <t xml:space="preserve"> - Ps. Klithikan</t>
  </si>
  <si>
    <t>Jl. Pemuda Tengah, Klaten</t>
  </si>
  <si>
    <t xml:space="preserve"> - Ps. Plaza</t>
  </si>
  <si>
    <t xml:space="preserve"> - Ps. Ngepos</t>
  </si>
  <si>
    <t xml:space="preserve"> </t>
  </si>
  <si>
    <t>Tonggalan, Klaten Tengah</t>
  </si>
  <si>
    <t xml:space="preserve"> - Ps. Mlinjon</t>
  </si>
  <si>
    <t>Klaten Tengah</t>
  </si>
  <si>
    <t>Gayampri. Gayamprit, Klaten Selatan</t>
  </si>
  <si>
    <t xml:space="preserve"> - Ps.Gayamprit</t>
  </si>
  <si>
    <t>Klaten Selatan</t>
  </si>
  <si>
    <t>Ds. Tangkil Kemalang</t>
  </si>
  <si>
    <t>V</t>
  </si>
  <si>
    <t xml:space="preserve"> - Ps. Surowono</t>
  </si>
  <si>
    <t>Ds. Keputran, Kemalang</t>
  </si>
  <si>
    <t xml:space="preserve"> - Ps.Kembang</t>
  </si>
  <si>
    <t>Kemalang</t>
  </si>
  <si>
    <t>Tanjunganom Krajan Jatinom</t>
  </si>
  <si>
    <t>III</t>
  </si>
  <si>
    <t xml:space="preserve"> - Ps. Gabus</t>
  </si>
  <si>
    <t>Jatinom, Jatinom</t>
  </si>
  <si>
    <t xml:space="preserve"> - Ps.Jatinom</t>
  </si>
  <si>
    <t>Jatinom</t>
  </si>
  <si>
    <t>Bodeh, Mundu, Tulung</t>
  </si>
  <si>
    <t xml:space="preserve"> - Ps. Bodeh</t>
  </si>
  <si>
    <t>Dukuh,Wunut,Tulung</t>
  </si>
  <si>
    <t xml:space="preserve"> - Ps. Ngendo</t>
  </si>
  <si>
    <t xml:space="preserve">Tulung </t>
  </si>
  <si>
    <t>Karanganom,Karanganom, Karanganom</t>
  </si>
  <si>
    <t xml:space="preserve"> - Ps. Karanganom</t>
  </si>
  <si>
    <t>Sabrang,Karangan, Karanganom</t>
  </si>
  <si>
    <t xml:space="preserve"> - Ps. Karangan </t>
  </si>
  <si>
    <t>Pelemsari, Jeblok Karanganom</t>
  </si>
  <si>
    <t xml:space="preserve"> - Ps.Jeblog</t>
  </si>
  <si>
    <t>Karanganom</t>
  </si>
  <si>
    <t>Polanharjo</t>
  </si>
  <si>
    <t>Sabrang, Delanggu</t>
  </si>
  <si>
    <t>II</t>
  </si>
  <si>
    <t xml:space="preserve"> - Ps. Delanggu </t>
  </si>
  <si>
    <t xml:space="preserve">Delanggu </t>
  </si>
  <si>
    <t>Teloyo, Wonosari</t>
  </si>
  <si>
    <t xml:space="preserve"> - Ps. Teloyo</t>
  </si>
  <si>
    <t>Wadunggetas</t>
  </si>
  <si>
    <t xml:space="preserve"> - Tegalgondo</t>
  </si>
  <si>
    <t>Wonosari</t>
  </si>
  <si>
    <t>Bulurejo, Juwiring</t>
  </si>
  <si>
    <t xml:space="preserve"> - Ps. Juwiring</t>
  </si>
  <si>
    <t>Gondangsari</t>
  </si>
  <si>
    <t xml:space="preserve"> - Ps. Panjangan</t>
  </si>
  <si>
    <t>Bolopleret Juwiring</t>
  </si>
  <si>
    <t xml:space="preserve"> - Ps. Tanjung </t>
  </si>
  <si>
    <t>Juwiring</t>
  </si>
  <si>
    <t>Minggiran, Pugeran, Karangdowo</t>
  </si>
  <si>
    <t>IV</t>
  </si>
  <si>
    <t xml:space="preserve"> - Ps.Minggiran</t>
  </si>
  <si>
    <t>Karangdowo</t>
  </si>
  <si>
    <t>Keden, Pedan</t>
  </si>
  <si>
    <t xml:space="preserve"> - Ps.Pedan</t>
  </si>
  <si>
    <t>Pedan</t>
  </si>
  <si>
    <t>Ceper</t>
  </si>
  <si>
    <t>Sandelan, Ngawen, Ngawen</t>
  </si>
  <si>
    <t xml:space="preserve"> - Ps Totogan</t>
  </si>
  <si>
    <t>Ngawen</t>
  </si>
  <si>
    <t>Ds. Demakijo, Karangnongko</t>
  </si>
  <si>
    <t xml:space="preserve"> - Ps.Puluhwatu</t>
  </si>
  <si>
    <t>Karangnongko</t>
  </si>
  <si>
    <t>Ds. Kranggan, Mansrenggo</t>
  </si>
  <si>
    <t xml:space="preserve"> - Ps.Manisrenggo </t>
  </si>
  <si>
    <t xml:space="preserve">Manisrenggo </t>
  </si>
  <si>
    <t>Ds. Kraguman Jogonalan</t>
  </si>
  <si>
    <t xml:space="preserve"> - Kraguman</t>
  </si>
  <si>
    <t>Jogonalan</t>
  </si>
  <si>
    <t>Ds. Karangduren, Kebonarum</t>
  </si>
  <si>
    <t xml:space="preserve"> - Pokoh</t>
  </si>
  <si>
    <t>Kebonarum</t>
  </si>
  <si>
    <t>Rowojombor Jimbung, Kalikotes</t>
  </si>
  <si>
    <t xml:space="preserve"> - Jimbung </t>
  </si>
  <si>
    <t>Kalikotes</t>
  </si>
  <si>
    <t>Mireng, Trucuk</t>
  </si>
  <si>
    <t>- Ps.  Pager</t>
  </si>
  <si>
    <t>Babat, Trucuk</t>
  </si>
  <si>
    <t xml:space="preserve"> -Ps.  Babat </t>
  </si>
  <si>
    <t>Trucuk</t>
  </si>
  <si>
    <t>Karangjati, Gombang Cawas</t>
  </si>
  <si>
    <t xml:space="preserve"> -Ps. Gamongan </t>
  </si>
  <si>
    <t>Karangasem, Karangasem, Cawas</t>
  </si>
  <si>
    <t xml:space="preserve"> - Ps. Karang Asem</t>
  </si>
  <si>
    <t>Noyotrunan, Cawas</t>
  </si>
  <si>
    <t xml:space="preserve"> - Ps. Masaran</t>
  </si>
  <si>
    <t>Bandungrejo Pakisan</t>
  </si>
  <si>
    <t xml:space="preserve"> - Ps.Bandungrejo</t>
  </si>
  <si>
    <t>Cawas</t>
  </si>
  <si>
    <t>Lemah Miring, Paseban, Bayat</t>
  </si>
  <si>
    <t xml:space="preserve"> - Ps. Sidoarjo</t>
  </si>
  <si>
    <t>Bayat</t>
  </si>
  <si>
    <t>Mundu, Melikan, Wedi</t>
  </si>
  <si>
    <t xml:space="preserve"> - Ps. Bayat</t>
  </si>
  <si>
    <t>Wedi, Wedi</t>
  </si>
  <si>
    <t xml:space="preserve"> - Ps. Wedi</t>
  </si>
  <si>
    <t>Ds.Kaligayam, Wedi</t>
  </si>
  <si>
    <t xml:space="preserve"> - Ps. Balong</t>
  </si>
  <si>
    <t>Ds. Kadilanggon, Wedi</t>
  </si>
  <si>
    <t xml:space="preserve"> - Ps. Gempol</t>
  </si>
  <si>
    <t>Wedi</t>
  </si>
  <si>
    <t>Ds. Sawit Gantiwarno</t>
  </si>
  <si>
    <t xml:space="preserve"> - Ps.Panggil</t>
  </si>
  <si>
    <t>Ds. Jambung, Gantiwarno</t>
  </si>
  <si>
    <t xml:space="preserve"> - Ps. Gantiwarno </t>
  </si>
  <si>
    <t>Gantiwarno</t>
  </si>
  <si>
    <t>Wanutunggal, Nangsri, Prambanan</t>
  </si>
  <si>
    <t xml:space="preserve"> - Ps. Wanutunggal</t>
  </si>
  <si>
    <t>Sanggrahan, Prambanan</t>
  </si>
  <si>
    <t xml:space="preserve"> - Ps. Taji</t>
  </si>
  <si>
    <t>Kebondalem, Prambanan</t>
  </si>
  <si>
    <t xml:space="preserve"> - Ps. Prambanan</t>
  </si>
  <si>
    <t>Prambanan</t>
  </si>
  <si>
    <t>Pedagang</t>
  </si>
  <si>
    <t>Los</t>
  </si>
  <si>
    <t>Kios</t>
  </si>
  <si>
    <t>Alamat Pasar</t>
  </si>
  <si>
    <t>UPT</t>
  </si>
  <si>
    <t>Pasar  PEMDA</t>
  </si>
  <si>
    <t>Kecamatan</t>
  </si>
  <si>
    <t>No</t>
  </si>
  <si>
    <t>TAHUN 2020</t>
  </si>
  <si>
    <t xml:space="preserve">MENURUT KECAMATAN DI KABUPATEN KLATEN TAHUN </t>
  </si>
  <si>
    <t>JUMLAH PASAR KIOS , LOS DAN PEDAGANG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</si>
</sst>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* #,##0.00_);_(* \(#,##0.00\);_(* &quot;-&quot;??_);_(@_)"/>
  </numFmts>
  <fonts count="2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u/>
      <sz val="11"/>
      <color theme="0"/>
      <name val="Calibri"/>
      <family val="2"/>
      <charset val="1"/>
      <scheme val="minor"/>
    </font>
    <font>
      <sz val="16"/>
      <color rgb="FF0070C0"/>
      <name val="Calibri"/>
      <family val="2"/>
      <charset val="1"/>
      <scheme val="minor"/>
    </font>
    <font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4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1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20" fillId="0" borderId="0"/>
  </cellStyleXfs>
  <cellXfs count="105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1" fontId="5" fillId="0" borderId="0" xfId="1" applyFont="1"/>
    <xf numFmtId="0" fontId="5" fillId="0" borderId="0" xfId="0" applyFont="1"/>
    <xf numFmtId="41" fontId="9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0" borderId="4" xfId="0" applyFont="1" applyBorder="1"/>
    <xf numFmtId="0" fontId="9" fillId="0" borderId="5" xfId="0" applyFont="1" applyBorder="1"/>
    <xf numFmtId="0" fontId="11" fillId="0" borderId="6" xfId="0" applyFont="1" applyBorder="1"/>
    <xf numFmtId="0" fontId="3" fillId="0" borderId="6" xfId="0" applyFont="1" applyBorder="1" applyAlignment="1">
      <alignment horizontal="left"/>
    </xf>
    <xf numFmtId="0" fontId="5" fillId="3" borderId="6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11" fillId="0" borderId="10" xfId="0" applyFont="1" applyBorder="1"/>
    <xf numFmtId="0" fontId="3" fillId="0" borderId="10" xfId="0" applyFont="1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0" xfId="0" applyBorder="1"/>
    <xf numFmtId="0" fontId="3" fillId="0" borderId="10" xfId="0" applyFont="1" applyBorder="1" applyAlignment="1">
      <alignment horizontal="left" wrapText="1"/>
    </xf>
    <xf numFmtId="0" fontId="5" fillId="3" borderId="11" xfId="0" applyFont="1" applyFill="1" applyBorder="1" applyAlignment="1">
      <alignment horizontal="center"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10" xfId="0" applyBorder="1" applyAlignment="1">
      <alignment horizontal="center"/>
    </xf>
    <xf numFmtId="0" fontId="11" fillId="0" borderId="11" xfId="0" applyFont="1" applyBorder="1"/>
    <xf numFmtId="0" fontId="5" fillId="3" borderId="10" xfId="0" applyFont="1" applyFill="1" applyBorder="1"/>
    <xf numFmtId="0" fontId="12" fillId="0" borderId="10" xfId="0" applyFont="1" applyBorder="1"/>
    <xf numFmtId="0" fontId="13" fillId="0" borderId="11" xfId="0" applyFont="1" applyBorder="1" applyAlignment="1">
      <alignment horizontal="left"/>
    </xf>
    <xf numFmtId="0" fontId="2" fillId="3" borderId="10" xfId="0" applyFont="1" applyFill="1" applyBorder="1"/>
    <xf numFmtId="0" fontId="14" fillId="0" borderId="15" xfId="0" applyFont="1" applyBorder="1"/>
    <xf numFmtId="0" fontId="15" fillId="0" borderId="13" xfId="0" applyFont="1" applyBorder="1"/>
    <xf numFmtId="0" fontId="15" fillId="0" borderId="1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left" wrapText="1"/>
    </xf>
    <xf numFmtId="0" fontId="0" fillId="0" borderId="15" xfId="0" applyBorder="1" applyAlignment="1">
      <alignment vertical="top"/>
    </xf>
    <xf numFmtId="0" fontId="0" fillId="0" borderId="16" xfId="0" applyBorder="1" applyAlignment="1">
      <alignment horizontal="center" vertical="top"/>
    </xf>
    <xf numFmtId="0" fontId="0" fillId="0" borderId="15" xfId="0" applyBorder="1"/>
    <xf numFmtId="0" fontId="0" fillId="0" borderId="17" xfId="0" applyBorder="1"/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3" borderId="11" xfId="0" applyFont="1" applyFill="1" applyBorder="1"/>
    <xf numFmtId="0" fontId="12" fillId="0" borderId="11" xfId="0" applyFont="1" applyBorder="1"/>
    <xf numFmtId="0" fontId="2" fillId="3" borderId="11" xfId="0" applyFont="1" applyFill="1" applyBorder="1"/>
    <xf numFmtId="0" fontId="15" fillId="0" borderId="17" xfId="0" applyFont="1" applyBorder="1"/>
    <xf numFmtId="0" fontId="15" fillId="0" borderId="1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left" vertical="top" wrapText="1"/>
    </xf>
    <xf numFmtId="0" fontId="0" fillId="0" borderId="17" xfId="0" applyBorder="1" applyAlignment="1">
      <alignment vertical="top"/>
    </xf>
    <xf numFmtId="0" fontId="12" fillId="3" borderId="11" xfId="0" applyFont="1" applyFill="1" applyBorder="1"/>
    <xf numFmtId="0" fontId="13" fillId="3" borderId="11" xfId="0" applyFont="1" applyFill="1" applyBorder="1" applyAlignment="1">
      <alignment horizontal="left" wrapText="1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16" fillId="0" borderId="11" xfId="0" applyFont="1" applyBorder="1"/>
    <xf numFmtId="0" fontId="11" fillId="4" borderId="11" xfId="0" applyFont="1" applyFill="1" applyBorder="1"/>
    <xf numFmtId="0" fontId="16" fillId="3" borderId="11" xfId="0" applyFont="1" applyFill="1" applyBorder="1"/>
    <xf numFmtId="0" fontId="4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3" borderId="11" xfId="0" applyFont="1" applyFill="1" applyBorder="1"/>
    <xf numFmtId="0" fontId="3" fillId="0" borderId="11" xfId="0" applyFont="1" applyBorder="1"/>
    <xf numFmtId="0" fontId="4" fillId="0" borderId="17" xfId="0" applyFont="1" applyBorder="1"/>
    <xf numFmtId="0" fontId="17" fillId="0" borderId="11" xfId="0" applyFont="1" applyBorder="1"/>
    <xf numFmtId="0" fontId="15" fillId="0" borderId="18" xfId="0" applyFont="1" applyBorder="1" applyAlignment="1">
      <alignment horizontal="center"/>
    </xf>
    <xf numFmtId="0" fontId="0" fillId="0" borderId="17" xfId="0" quotePrefix="1" applyBorder="1"/>
    <xf numFmtId="0" fontId="13" fillId="3" borderId="11" xfId="0" applyFont="1" applyFill="1" applyBorder="1" applyAlignment="1">
      <alignment horizontal="left"/>
    </xf>
    <xf numFmtId="0" fontId="11" fillId="3" borderId="11" xfId="0" applyFont="1" applyFill="1" applyBorder="1"/>
    <xf numFmtId="0" fontId="0" fillId="3" borderId="15" xfId="0" applyFill="1" applyBorder="1"/>
    <xf numFmtId="0" fontId="0" fillId="3" borderId="17" xfId="0" applyFill="1" applyBorder="1"/>
    <xf numFmtId="0" fontId="18" fillId="0" borderId="17" xfId="0" applyFont="1" applyBorder="1"/>
    <xf numFmtId="0" fontId="19" fillId="0" borderId="16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2" fillId="3" borderId="11" xfId="0" applyFont="1" applyFill="1" applyBorder="1" applyAlignment="1"/>
    <xf numFmtId="0" fontId="1" fillId="0" borderId="11" xfId="0" applyFont="1" applyBorder="1"/>
    <xf numFmtId="0" fontId="3" fillId="0" borderId="11" xfId="0" applyFont="1" applyBorder="1" applyAlignment="1">
      <alignment horizontal="left" wrapText="1"/>
    </xf>
    <xf numFmtId="0" fontId="1" fillId="0" borderId="19" xfId="0" applyFont="1" applyBorder="1"/>
    <xf numFmtId="0" fontId="12" fillId="0" borderId="20" xfId="0" applyFont="1" applyBorder="1"/>
    <xf numFmtId="0" fontId="2" fillId="0" borderId="20" xfId="0" applyFont="1" applyBorder="1" applyAlignment="1">
      <alignment horizontal="center"/>
    </xf>
    <xf numFmtId="0" fontId="2" fillId="3" borderId="20" xfId="0" applyFont="1" applyFill="1" applyBorder="1" applyAlignment="1">
      <alignment vertical="center"/>
    </xf>
    <xf numFmtId="0" fontId="19" fillId="0" borderId="23" xfId="0" applyFont="1" applyBorder="1"/>
    <xf numFmtId="0" fontId="19" fillId="0" borderId="2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8" fillId="0" borderId="22" xfId="0" applyFont="1" applyBorder="1" applyAlignment="1">
      <alignment horizontal="left"/>
    </xf>
    <xf numFmtId="0" fontId="18" fillId="0" borderId="2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5">
    <cellStyle name="Comma [0]" xfId="1" builtinId="6"/>
    <cellStyle name="Comma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8"/>
  <sheetViews>
    <sheetView tabSelected="1" topLeftCell="A3" workbookViewId="0">
      <selection activeCell="P21" sqref="P21"/>
    </sheetView>
  </sheetViews>
  <sheetFormatPr defaultRowHeight="15" x14ac:dyDescent="0.25"/>
  <cols>
    <col min="1" max="1" width="1.5703125" customWidth="1"/>
    <col min="2" max="2" width="5.42578125" customWidth="1"/>
    <col min="7" max="7" width="24.140625" customWidth="1"/>
    <col min="8" max="8" width="11.140625" customWidth="1"/>
    <col min="9" max="9" width="10.5703125" customWidth="1"/>
    <col min="10" max="10" width="10" customWidth="1"/>
  </cols>
  <sheetData>
    <row r="2" spans="2:10" x14ac:dyDescent="0.25">
      <c r="B2" s="95" t="s">
        <v>151</v>
      </c>
      <c r="C2" s="95"/>
      <c r="D2" s="95"/>
      <c r="E2" s="95"/>
      <c r="F2" s="95"/>
      <c r="G2" s="95"/>
      <c r="H2" s="95"/>
      <c r="I2" s="95"/>
      <c r="J2" s="95"/>
    </row>
    <row r="3" spans="2:10" x14ac:dyDescent="0.25">
      <c r="B3" s="95" t="s">
        <v>150</v>
      </c>
      <c r="C3" s="95"/>
      <c r="D3" s="95"/>
      <c r="E3" s="95"/>
      <c r="F3" s="95"/>
      <c r="G3" s="95"/>
      <c r="H3" s="95"/>
      <c r="I3" s="95"/>
      <c r="J3" s="95"/>
    </row>
    <row r="4" spans="2:10" x14ac:dyDescent="0.25">
      <c r="B4" s="96" t="s">
        <v>149</v>
      </c>
      <c r="C4" s="96"/>
      <c r="D4" s="96"/>
      <c r="E4" s="96"/>
      <c r="F4" s="96"/>
      <c r="G4" s="96"/>
      <c r="H4" s="96"/>
      <c r="I4" s="96"/>
      <c r="J4" s="96"/>
    </row>
    <row r="5" spans="2:10" x14ac:dyDescent="0.25">
      <c r="B5" s="97" t="s">
        <v>148</v>
      </c>
      <c r="C5" s="92"/>
      <c r="D5" s="98" t="s">
        <v>147</v>
      </c>
      <c r="E5" s="99"/>
      <c r="F5" s="102" t="s">
        <v>146</v>
      </c>
      <c r="G5" s="103"/>
      <c r="H5" s="102" t="s">
        <v>6</v>
      </c>
      <c r="I5" s="104"/>
      <c r="J5" s="103"/>
    </row>
    <row r="6" spans="2:10" x14ac:dyDescent="0.25">
      <c r="B6" s="97"/>
      <c r="C6" s="91"/>
      <c r="D6" s="100"/>
      <c r="E6" s="101"/>
      <c r="F6" s="90" t="s">
        <v>145</v>
      </c>
      <c r="G6" s="89" t="s">
        <v>144</v>
      </c>
      <c r="H6" s="89" t="s">
        <v>143</v>
      </c>
      <c r="I6" s="89" t="s">
        <v>142</v>
      </c>
      <c r="J6" s="89" t="s">
        <v>141</v>
      </c>
    </row>
    <row r="7" spans="2:10" ht="18.75" x14ac:dyDescent="0.3">
      <c r="B7" s="88">
        <v>1</v>
      </c>
      <c r="C7" s="87"/>
      <c r="D7" s="93" t="s">
        <v>140</v>
      </c>
      <c r="E7" s="94"/>
      <c r="F7" s="86"/>
      <c r="G7" s="85"/>
      <c r="H7" s="84">
        <f>SUM(H8:H10)</f>
        <v>107</v>
      </c>
      <c r="I7" s="84">
        <f>SUM(I8:I10)</f>
        <v>20</v>
      </c>
      <c r="J7" s="84">
        <f>SUM(J8:J10)</f>
        <v>180</v>
      </c>
    </row>
    <row r="8" spans="2:10" hidden="1" x14ac:dyDescent="0.25">
      <c r="B8" s="48"/>
      <c r="C8" s="47">
        <v>1</v>
      </c>
      <c r="D8" s="46" t="s">
        <v>139</v>
      </c>
      <c r="E8" s="45"/>
      <c r="F8" s="22" t="s">
        <v>37</v>
      </c>
      <c r="G8" s="79" t="s">
        <v>138</v>
      </c>
      <c r="H8" s="83">
        <v>57</v>
      </c>
      <c r="I8" s="83">
        <v>8</v>
      </c>
      <c r="J8" s="81">
        <v>99</v>
      </c>
    </row>
    <row r="9" spans="2:10" hidden="1" x14ac:dyDescent="0.25">
      <c r="B9" s="48"/>
      <c r="C9" s="47">
        <v>2</v>
      </c>
      <c r="D9" s="46" t="s">
        <v>137</v>
      </c>
      <c r="E9" s="45"/>
      <c r="F9" s="22" t="s">
        <v>37</v>
      </c>
      <c r="G9" s="79" t="s">
        <v>136</v>
      </c>
      <c r="H9" s="81">
        <v>44</v>
      </c>
      <c r="I9" s="81">
        <v>8</v>
      </c>
      <c r="J9" s="81">
        <v>70</v>
      </c>
    </row>
    <row r="10" spans="2:10" ht="75" hidden="1" x14ac:dyDescent="0.25">
      <c r="B10" s="48"/>
      <c r="C10" s="44">
        <v>3</v>
      </c>
      <c r="D10" s="56" t="s">
        <v>135</v>
      </c>
      <c r="E10" s="45"/>
      <c r="F10" s="22" t="s">
        <v>37</v>
      </c>
      <c r="G10" s="82" t="s">
        <v>134</v>
      </c>
      <c r="H10" s="81">
        <v>6</v>
      </c>
      <c r="I10" s="81">
        <v>4</v>
      </c>
      <c r="J10" s="81">
        <v>11</v>
      </c>
    </row>
    <row r="11" spans="2:10" ht="18.75" x14ac:dyDescent="0.3">
      <c r="B11" s="78">
        <v>2</v>
      </c>
      <c r="C11" s="77"/>
      <c r="D11" s="76" t="s">
        <v>133</v>
      </c>
      <c r="E11" s="45"/>
      <c r="F11" s="80"/>
      <c r="G11" s="36"/>
      <c r="H11" s="50">
        <v>42</v>
      </c>
      <c r="I11" s="50">
        <v>9</v>
      </c>
      <c r="J11" s="50">
        <v>142</v>
      </c>
    </row>
    <row r="12" spans="2:10" hidden="1" x14ac:dyDescent="0.25">
      <c r="B12" s="48"/>
      <c r="C12" s="47">
        <v>4</v>
      </c>
      <c r="D12" s="46" t="s">
        <v>132</v>
      </c>
      <c r="E12" s="45"/>
      <c r="F12" s="22" t="s">
        <v>37</v>
      </c>
      <c r="G12" s="79" t="s">
        <v>131</v>
      </c>
      <c r="H12" s="33">
        <v>0</v>
      </c>
      <c r="I12" s="33">
        <v>2</v>
      </c>
      <c r="J12" s="33">
        <v>26</v>
      </c>
    </row>
    <row r="13" spans="2:10" hidden="1" x14ac:dyDescent="0.25">
      <c r="B13" s="48"/>
      <c r="C13" s="47">
        <v>5</v>
      </c>
      <c r="D13" s="46" t="s">
        <v>130</v>
      </c>
      <c r="E13" s="45"/>
      <c r="F13" s="22" t="s">
        <v>37</v>
      </c>
      <c r="G13" s="79" t="s">
        <v>129</v>
      </c>
      <c r="H13" s="33">
        <v>36</v>
      </c>
      <c r="I13" s="33">
        <v>8</v>
      </c>
      <c r="J13" s="33">
        <v>57</v>
      </c>
    </row>
    <row r="14" spans="2:10" ht="18.75" x14ac:dyDescent="0.3">
      <c r="B14" s="78">
        <v>3</v>
      </c>
      <c r="C14" s="77"/>
      <c r="D14" s="76" t="s">
        <v>128</v>
      </c>
      <c r="E14" s="45"/>
      <c r="F14" s="51"/>
      <c r="G14" s="36"/>
      <c r="H14" s="50">
        <f>SUM(H15:H18)</f>
        <v>248</v>
      </c>
      <c r="I14" s="50">
        <f>SUM(I15:I18)</f>
        <v>372</v>
      </c>
      <c r="J14" s="50">
        <f>SUM(J15:J18)</f>
        <v>935</v>
      </c>
    </row>
    <row r="15" spans="2:10" hidden="1" x14ac:dyDescent="0.25">
      <c r="B15" s="48"/>
      <c r="C15" s="47">
        <v>6</v>
      </c>
      <c r="D15" s="75" t="s">
        <v>127</v>
      </c>
      <c r="E15" s="74"/>
      <c r="F15" s="22" t="s">
        <v>37</v>
      </c>
      <c r="G15" s="72" t="s">
        <v>126</v>
      </c>
      <c r="H15" s="73">
        <v>0</v>
      </c>
      <c r="I15" s="73">
        <v>9</v>
      </c>
      <c r="J15" s="73">
        <v>85</v>
      </c>
    </row>
    <row r="16" spans="2:10" hidden="1" x14ac:dyDescent="0.25">
      <c r="B16" s="48"/>
      <c r="C16" s="47">
        <v>7</v>
      </c>
      <c r="D16" s="75" t="s">
        <v>125</v>
      </c>
      <c r="E16" s="74"/>
      <c r="F16" s="22" t="s">
        <v>37</v>
      </c>
      <c r="G16" s="72" t="s">
        <v>124</v>
      </c>
      <c r="H16" s="73">
        <v>0</v>
      </c>
      <c r="I16" s="73">
        <v>1</v>
      </c>
      <c r="J16" s="73">
        <v>3</v>
      </c>
    </row>
    <row r="17" spans="2:10" hidden="1" x14ac:dyDescent="0.25">
      <c r="B17" s="48"/>
      <c r="C17" s="47">
        <v>8</v>
      </c>
      <c r="D17" s="46" t="s">
        <v>123</v>
      </c>
      <c r="E17" s="45"/>
      <c r="F17" s="22" t="s">
        <v>8</v>
      </c>
      <c r="G17" s="36" t="s">
        <v>122</v>
      </c>
      <c r="H17" s="33">
        <v>248</v>
      </c>
      <c r="I17" s="33">
        <v>362</v>
      </c>
      <c r="J17" s="33">
        <f>105+715</f>
        <v>820</v>
      </c>
    </row>
    <row r="18" spans="2:10" hidden="1" x14ac:dyDescent="0.25">
      <c r="B18" s="48"/>
      <c r="C18" s="47">
        <v>9</v>
      </c>
      <c r="D18" s="46" t="s">
        <v>121</v>
      </c>
      <c r="E18" s="45"/>
      <c r="F18" s="22" t="s">
        <v>78</v>
      </c>
      <c r="G18" s="72" t="s">
        <v>120</v>
      </c>
      <c r="H18" s="33">
        <v>0</v>
      </c>
      <c r="I18" s="33">
        <v>0</v>
      </c>
      <c r="J18" s="33">
        <v>27</v>
      </c>
    </row>
    <row r="19" spans="2:10" ht="18.75" x14ac:dyDescent="0.3">
      <c r="B19" s="54">
        <v>4</v>
      </c>
      <c r="C19" s="53"/>
      <c r="D19" s="52" t="s">
        <v>119</v>
      </c>
      <c r="E19" s="45"/>
      <c r="F19" s="51"/>
      <c r="G19" s="36"/>
      <c r="H19" s="50">
        <f>SUM(H20:H20)</f>
        <v>100</v>
      </c>
      <c r="I19" s="50">
        <f>SUM(I20:I20)</f>
        <v>4</v>
      </c>
      <c r="J19" s="50">
        <f>SUM(J20:J20)</f>
        <v>248</v>
      </c>
    </row>
    <row r="20" spans="2:10" ht="30" hidden="1" x14ac:dyDescent="0.25">
      <c r="B20" s="48"/>
      <c r="C20" s="47">
        <v>10</v>
      </c>
      <c r="D20" s="46" t="s">
        <v>118</v>
      </c>
      <c r="E20" s="45"/>
      <c r="F20" s="22" t="s">
        <v>78</v>
      </c>
      <c r="G20" s="42" t="s">
        <v>117</v>
      </c>
      <c r="H20" s="33">
        <f>12+23+65</f>
        <v>100</v>
      </c>
      <c r="I20" s="33">
        <v>4</v>
      </c>
      <c r="J20" s="33">
        <v>248</v>
      </c>
    </row>
    <row r="21" spans="2:10" ht="18.75" x14ac:dyDescent="0.3">
      <c r="B21" s="54">
        <v>5</v>
      </c>
      <c r="C21" s="53"/>
      <c r="D21" s="52" t="s">
        <v>116</v>
      </c>
      <c r="E21" s="45"/>
      <c r="F21" s="51"/>
      <c r="G21" s="36"/>
      <c r="H21" s="50">
        <f>SUM(H22:H25)</f>
        <v>179</v>
      </c>
      <c r="I21" s="50">
        <f>SUM(I22:I25)</f>
        <v>595</v>
      </c>
      <c r="J21" s="50">
        <f>SUM(J22:J25)</f>
        <v>350</v>
      </c>
    </row>
    <row r="22" spans="2:10" hidden="1" x14ac:dyDescent="0.25">
      <c r="B22" s="48"/>
      <c r="C22" s="47">
        <v>11</v>
      </c>
      <c r="D22" s="46" t="s">
        <v>115</v>
      </c>
      <c r="E22" s="45"/>
      <c r="F22" s="22" t="s">
        <v>78</v>
      </c>
      <c r="G22" s="36" t="s">
        <v>114</v>
      </c>
      <c r="H22" s="33">
        <v>13</v>
      </c>
      <c r="I22" s="33">
        <v>0</v>
      </c>
      <c r="J22" s="33">
        <v>12</v>
      </c>
    </row>
    <row r="23" spans="2:10" hidden="1" x14ac:dyDescent="0.25">
      <c r="B23" s="48"/>
      <c r="C23" s="47">
        <v>12</v>
      </c>
      <c r="D23" s="46" t="s">
        <v>113</v>
      </c>
      <c r="E23" s="45"/>
      <c r="F23" s="22" t="s">
        <v>78</v>
      </c>
      <c r="G23" s="36" t="s">
        <v>112</v>
      </c>
      <c r="H23" s="33">
        <v>155</v>
      </c>
      <c r="I23" s="33">
        <v>587</v>
      </c>
      <c r="J23" s="33">
        <v>250</v>
      </c>
    </row>
    <row r="24" spans="2:10" ht="30" hidden="1" x14ac:dyDescent="0.25">
      <c r="B24" s="48"/>
      <c r="C24" s="47">
        <v>13</v>
      </c>
      <c r="D24" s="46" t="s">
        <v>111</v>
      </c>
      <c r="E24" s="45"/>
      <c r="F24" s="22" t="s">
        <v>78</v>
      </c>
      <c r="G24" s="58" t="s">
        <v>110</v>
      </c>
      <c r="H24" s="33">
        <v>6</v>
      </c>
      <c r="I24" s="33">
        <v>5</v>
      </c>
      <c r="J24" s="33">
        <v>43</v>
      </c>
    </row>
    <row r="25" spans="2:10" hidden="1" x14ac:dyDescent="0.25">
      <c r="B25" s="48"/>
      <c r="C25" s="47">
        <v>14</v>
      </c>
      <c r="D25" s="46" t="s">
        <v>109</v>
      </c>
      <c r="E25" s="45"/>
      <c r="F25" s="22" t="s">
        <v>78</v>
      </c>
      <c r="G25" s="72" t="s">
        <v>108</v>
      </c>
      <c r="H25" s="33">
        <v>5</v>
      </c>
      <c r="I25" s="33">
        <v>3</v>
      </c>
      <c r="J25" s="33">
        <v>45</v>
      </c>
    </row>
    <row r="26" spans="2:10" ht="18.75" x14ac:dyDescent="0.3">
      <c r="B26" s="54">
        <v>6</v>
      </c>
      <c r="C26" s="53"/>
      <c r="D26" s="52" t="s">
        <v>107</v>
      </c>
      <c r="E26" s="45"/>
      <c r="F26" s="51"/>
      <c r="G26" s="36"/>
      <c r="H26" s="50">
        <f>H27+H28</f>
        <v>47</v>
      </c>
      <c r="I26" s="50">
        <f>I27+I28</f>
        <v>12</v>
      </c>
      <c r="J26" s="50">
        <f>J27+J28</f>
        <v>80</v>
      </c>
    </row>
    <row r="27" spans="2:10" hidden="1" x14ac:dyDescent="0.25">
      <c r="B27" s="65"/>
      <c r="C27" s="64">
        <v>15</v>
      </c>
      <c r="D27" s="46" t="s">
        <v>106</v>
      </c>
      <c r="E27" s="45"/>
      <c r="F27" s="22" t="s">
        <v>78</v>
      </c>
      <c r="G27" s="36" t="s">
        <v>105</v>
      </c>
      <c r="H27" s="33">
        <v>40</v>
      </c>
      <c r="I27" s="33">
        <v>12</v>
      </c>
      <c r="J27" s="33">
        <v>80</v>
      </c>
    </row>
    <row r="28" spans="2:10" hidden="1" x14ac:dyDescent="0.25">
      <c r="B28" s="48"/>
      <c r="C28" s="47">
        <v>16</v>
      </c>
      <c r="D28" s="71" t="s">
        <v>104</v>
      </c>
      <c r="E28" s="45"/>
      <c r="F28" s="66"/>
      <c r="G28" s="36" t="s">
        <v>103</v>
      </c>
      <c r="H28" s="33">
        <v>7</v>
      </c>
      <c r="I28" s="33">
        <v>0</v>
      </c>
      <c r="J28" s="33">
        <v>0</v>
      </c>
    </row>
    <row r="29" spans="2:10" ht="18.75" x14ac:dyDescent="0.3">
      <c r="B29" s="54">
        <v>7</v>
      </c>
      <c r="C29" s="53"/>
      <c r="D29" s="52" t="s">
        <v>102</v>
      </c>
      <c r="E29" s="45"/>
      <c r="F29" s="51"/>
      <c r="G29" s="36"/>
      <c r="H29" s="50">
        <f>H30</f>
        <v>20</v>
      </c>
      <c r="I29" s="50">
        <f>I30</f>
        <v>42</v>
      </c>
      <c r="J29" s="50">
        <f>J30</f>
        <v>156</v>
      </c>
    </row>
    <row r="30" spans="2:10" ht="30" hidden="1" x14ac:dyDescent="0.25">
      <c r="B30" s="48"/>
      <c r="C30" s="47">
        <v>17</v>
      </c>
      <c r="D30" s="46" t="s">
        <v>101</v>
      </c>
      <c r="E30" s="45"/>
      <c r="F30" s="22" t="s">
        <v>8</v>
      </c>
      <c r="G30" s="55" t="s">
        <v>100</v>
      </c>
      <c r="H30" s="33">
        <v>20</v>
      </c>
      <c r="I30" s="33">
        <v>42</v>
      </c>
      <c r="J30" s="33">
        <f>47+109</f>
        <v>156</v>
      </c>
    </row>
    <row r="31" spans="2:10" ht="18.75" x14ac:dyDescent="0.3">
      <c r="B31" s="54">
        <v>8</v>
      </c>
      <c r="C31" s="53"/>
      <c r="D31" s="52" t="s">
        <v>99</v>
      </c>
      <c r="E31" s="45"/>
      <c r="F31" s="51"/>
      <c r="G31" s="36"/>
      <c r="H31" s="50">
        <f>H32</f>
        <v>8</v>
      </c>
      <c r="I31" s="50">
        <f>I32</f>
        <v>0</v>
      </c>
      <c r="J31" s="50">
        <f>J32</f>
        <v>5</v>
      </c>
    </row>
    <row r="32" spans="2:10" ht="30" hidden="1" x14ac:dyDescent="0.25">
      <c r="B32" s="48"/>
      <c r="C32" s="47">
        <v>18</v>
      </c>
      <c r="D32" s="46" t="s">
        <v>98</v>
      </c>
      <c r="E32" s="45"/>
      <c r="F32" s="22" t="s">
        <v>37</v>
      </c>
      <c r="G32" s="55" t="s">
        <v>97</v>
      </c>
      <c r="H32" s="33">
        <v>8</v>
      </c>
      <c r="I32" s="33">
        <v>0</v>
      </c>
      <c r="J32" s="33">
        <v>5</v>
      </c>
    </row>
    <row r="33" spans="2:10" ht="18.75" x14ac:dyDescent="0.3">
      <c r="B33" s="54">
        <v>9</v>
      </c>
      <c r="C33" s="53"/>
      <c r="D33" s="52" t="s">
        <v>96</v>
      </c>
      <c r="E33" s="70"/>
      <c r="F33" s="51"/>
      <c r="G33" s="36"/>
      <c r="H33" s="50">
        <f>H34</f>
        <v>44</v>
      </c>
      <c r="I33" s="50">
        <f>I34</f>
        <v>13</v>
      </c>
      <c r="J33" s="50">
        <f>J34</f>
        <v>266</v>
      </c>
    </row>
    <row r="34" spans="2:10" hidden="1" x14ac:dyDescent="0.25">
      <c r="B34" s="48"/>
      <c r="C34" s="47">
        <v>19</v>
      </c>
      <c r="D34" s="46" t="s">
        <v>95</v>
      </c>
      <c r="E34" s="45"/>
      <c r="F34" s="22" t="s">
        <v>37</v>
      </c>
      <c r="G34" s="36" t="s">
        <v>94</v>
      </c>
      <c r="H34" s="33">
        <v>44</v>
      </c>
      <c r="I34" s="33">
        <v>13</v>
      </c>
      <c r="J34" s="33">
        <v>266</v>
      </c>
    </row>
    <row r="35" spans="2:10" ht="18.75" x14ac:dyDescent="0.3">
      <c r="B35" s="54">
        <v>10</v>
      </c>
      <c r="C35" s="53"/>
      <c r="D35" s="52" t="s">
        <v>93</v>
      </c>
      <c r="E35" s="38"/>
      <c r="F35" s="51"/>
      <c r="G35" s="36"/>
      <c r="H35" s="50">
        <f>H36</f>
        <v>61</v>
      </c>
      <c r="I35" s="50">
        <f>I36</f>
        <v>16</v>
      </c>
      <c r="J35" s="50">
        <f>J36</f>
        <v>106</v>
      </c>
    </row>
    <row r="36" spans="2:10" hidden="1" x14ac:dyDescent="0.25">
      <c r="B36" s="48"/>
      <c r="C36" s="47">
        <v>20</v>
      </c>
      <c r="D36" s="46" t="s">
        <v>92</v>
      </c>
      <c r="E36" s="45"/>
      <c r="F36" s="22" t="s">
        <v>37</v>
      </c>
      <c r="G36" s="36" t="s">
        <v>91</v>
      </c>
      <c r="H36" s="33">
        <v>61</v>
      </c>
      <c r="I36" s="33">
        <v>16</v>
      </c>
      <c r="J36" s="33">
        <v>106</v>
      </c>
    </row>
    <row r="37" spans="2:10" ht="18.75" x14ac:dyDescent="0.3">
      <c r="B37" s="54">
        <v>11</v>
      </c>
      <c r="C37" s="53"/>
      <c r="D37" s="52" t="s">
        <v>90</v>
      </c>
      <c r="E37" s="38"/>
      <c r="F37" s="51"/>
      <c r="G37" s="36"/>
      <c r="H37" s="69">
        <f>H38+H39</f>
        <v>76</v>
      </c>
      <c r="I37" s="69">
        <f>I38+I39</f>
        <v>4</v>
      </c>
      <c r="J37" s="69">
        <f>J38+J39</f>
        <v>94</v>
      </c>
    </row>
    <row r="38" spans="2:10" hidden="1" x14ac:dyDescent="0.25">
      <c r="B38" s="48"/>
      <c r="C38" s="47">
        <v>21</v>
      </c>
      <c r="D38" s="46" t="s">
        <v>89</v>
      </c>
      <c r="E38" s="45"/>
      <c r="F38" s="22" t="s">
        <v>37</v>
      </c>
      <c r="G38" s="36" t="s">
        <v>88</v>
      </c>
      <c r="H38" s="33">
        <v>76</v>
      </c>
      <c r="I38" s="33">
        <v>4</v>
      </c>
      <c r="J38" s="33">
        <v>94</v>
      </c>
    </row>
    <row r="39" spans="2:10" hidden="1" x14ac:dyDescent="0.25">
      <c r="B39" s="48"/>
      <c r="C39" s="47"/>
      <c r="D39" s="46"/>
      <c r="E39" s="45"/>
      <c r="F39" s="22"/>
      <c r="G39" s="36"/>
      <c r="H39" s="33"/>
      <c r="I39" s="33"/>
      <c r="J39" s="33"/>
    </row>
    <row r="40" spans="2:10" ht="18.75" x14ac:dyDescent="0.3">
      <c r="B40" s="54">
        <v>12</v>
      </c>
      <c r="C40" s="53"/>
      <c r="D40" s="52" t="s">
        <v>87</v>
      </c>
      <c r="E40" s="38"/>
      <c r="F40" s="51"/>
      <c r="G40" s="36"/>
      <c r="H40" s="50">
        <f>H41</f>
        <v>20</v>
      </c>
      <c r="I40" s="50">
        <f>I41</f>
        <v>65</v>
      </c>
      <c r="J40" s="50">
        <f>J41</f>
        <v>143</v>
      </c>
    </row>
    <row r="41" spans="2:10" hidden="1" x14ac:dyDescent="0.25">
      <c r="B41" s="48"/>
      <c r="C41" s="47">
        <v>22</v>
      </c>
      <c r="D41" s="46" t="s">
        <v>86</v>
      </c>
      <c r="E41" s="45"/>
      <c r="F41" s="22" t="s">
        <v>8</v>
      </c>
      <c r="G41" s="36" t="s">
        <v>85</v>
      </c>
      <c r="H41" s="33">
        <v>20</v>
      </c>
      <c r="I41" s="33">
        <v>65</v>
      </c>
      <c r="J41" s="33">
        <f>29+114</f>
        <v>143</v>
      </c>
    </row>
    <row r="42" spans="2:10" x14ac:dyDescent="0.25">
      <c r="B42" s="65">
        <v>13</v>
      </c>
      <c r="C42" s="64"/>
      <c r="D42" s="68" t="s">
        <v>84</v>
      </c>
      <c r="E42" s="45"/>
      <c r="F42" s="51"/>
      <c r="G42" s="36"/>
      <c r="H42" s="61"/>
      <c r="I42" s="61">
        <v>0</v>
      </c>
      <c r="J42" s="61">
        <v>0</v>
      </c>
    </row>
    <row r="43" spans="2:10" ht="18.75" x14ac:dyDescent="0.3">
      <c r="B43" s="54">
        <v>14</v>
      </c>
      <c r="C43" s="53"/>
      <c r="D43" s="52" t="s">
        <v>83</v>
      </c>
      <c r="E43" s="38"/>
      <c r="F43" s="51"/>
      <c r="G43" s="36"/>
      <c r="H43" s="50">
        <f>H44</f>
        <v>229</v>
      </c>
      <c r="I43" s="50">
        <f>I44</f>
        <v>739</v>
      </c>
      <c r="J43" s="50">
        <f>J44</f>
        <v>220</v>
      </c>
    </row>
    <row r="44" spans="2:10" hidden="1" x14ac:dyDescent="0.25">
      <c r="B44" s="48"/>
      <c r="C44" s="47">
        <v>23</v>
      </c>
      <c r="D44" s="46" t="s">
        <v>82</v>
      </c>
      <c r="E44" s="45"/>
      <c r="F44" s="22" t="s">
        <v>78</v>
      </c>
      <c r="G44" s="36" t="s">
        <v>81</v>
      </c>
      <c r="H44" s="33">
        <v>229</v>
      </c>
      <c r="I44" s="33">
        <v>739</v>
      </c>
      <c r="J44" s="33">
        <v>220</v>
      </c>
    </row>
    <row r="45" spans="2:10" hidden="1" x14ac:dyDescent="0.25">
      <c r="B45" s="48"/>
      <c r="C45" s="47"/>
      <c r="D45" s="46"/>
      <c r="E45" s="45"/>
      <c r="F45" s="66"/>
      <c r="G45" s="36"/>
      <c r="H45" s="33"/>
      <c r="I45" s="33"/>
      <c r="J45" s="33"/>
    </row>
    <row r="46" spans="2:10" ht="18.75" x14ac:dyDescent="0.3">
      <c r="B46" s="54">
        <v>15</v>
      </c>
      <c r="C46" s="53"/>
      <c r="D46" s="52" t="s">
        <v>80</v>
      </c>
      <c r="E46" s="38"/>
      <c r="F46" s="51"/>
      <c r="G46" s="36"/>
      <c r="H46" s="50">
        <f>H47</f>
        <v>71</v>
      </c>
      <c r="I46" s="50">
        <f>I47</f>
        <v>2</v>
      </c>
      <c r="J46" s="50">
        <f>J47</f>
        <v>118</v>
      </c>
    </row>
    <row r="47" spans="2:10" ht="30" hidden="1" x14ac:dyDescent="0.25">
      <c r="B47" s="48"/>
      <c r="C47" s="44">
        <v>24</v>
      </c>
      <c r="D47" s="56" t="s">
        <v>79</v>
      </c>
      <c r="E47" s="45"/>
      <c r="F47" s="28" t="s">
        <v>78</v>
      </c>
      <c r="G47" s="42" t="s">
        <v>77</v>
      </c>
      <c r="H47" s="33">
        <v>71</v>
      </c>
      <c r="I47" s="33">
        <v>2</v>
      </c>
      <c r="J47" s="33">
        <v>118</v>
      </c>
    </row>
    <row r="48" spans="2:10" ht="18.75" x14ac:dyDescent="0.3">
      <c r="B48" s="54">
        <v>16</v>
      </c>
      <c r="C48" s="53"/>
      <c r="D48" s="52" t="s">
        <v>76</v>
      </c>
      <c r="E48" s="38"/>
      <c r="F48" s="51"/>
      <c r="G48" s="36"/>
      <c r="H48" s="50">
        <f>SUM(H49:H51)</f>
        <v>174</v>
      </c>
      <c r="I48" s="50">
        <f>SUM(I49:I51)</f>
        <v>6</v>
      </c>
      <c r="J48" s="50">
        <f>SUM(J49:J51)</f>
        <v>226</v>
      </c>
    </row>
    <row r="49" spans="2:10" hidden="1" x14ac:dyDescent="0.25">
      <c r="B49" s="48"/>
      <c r="C49" s="47">
        <v>25</v>
      </c>
      <c r="D49" s="46" t="s">
        <v>75</v>
      </c>
      <c r="E49" s="45"/>
      <c r="F49" s="22" t="s">
        <v>62</v>
      </c>
      <c r="G49" s="36" t="s">
        <v>74</v>
      </c>
      <c r="H49" s="67">
        <v>94</v>
      </c>
      <c r="I49" s="67">
        <v>1</v>
      </c>
      <c r="J49" s="67">
        <v>173</v>
      </c>
    </row>
    <row r="50" spans="2:10" hidden="1" x14ac:dyDescent="0.25">
      <c r="B50" s="48"/>
      <c r="C50" s="47">
        <v>26</v>
      </c>
      <c r="D50" s="46" t="s">
        <v>73</v>
      </c>
      <c r="E50" s="45"/>
      <c r="F50" s="22" t="s">
        <v>62</v>
      </c>
      <c r="G50" s="36" t="s">
        <v>72</v>
      </c>
      <c r="H50" s="67">
        <v>38</v>
      </c>
      <c r="I50" s="67">
        <v>3</v>
      </c>
      <c r="J50" s="67">
        <f>SUM(K50:O50)</f>
        <v>0</v>
      </c>
    </row>
    <row r="51" spans="2:10" hidden="1" x14ac:dyDescent="0.25">
      <c r="B51" s="48"/>
      <c r="C51" s="47">
        <v>27</v>
      </c>
      <c r="D51" s="46" t="s">
        <v>71</v>
      </c>
      <c r="E51" s="45"/>
      <c r="F51" s="22" t="s">
        <v>62</v>
      </c>
      <c r="G51" s="36" t="s">
        <v>70</v>
      </c>
      <c r="H51" s="67">
        <v>42</v>
      </c>
      <c r="I51" s="67">
        <v>2</v>
      </c>
      <c r="J51" s="67">
        <v>53</v>
      </c>
    </row>
    <row r="52" spans="2:10" hidden="1" x14ac:dyDescent="0.25">
      <c r="B52" s="48"/>
      <c r="C52" s="47"/>
      <c r="D52" s="46"/>
      <c r="E52" s="45"/>
      <c r="F52" s="22"/>
      <c r="G52" s="36"/>
      <c r="H52" s="67"/>
      <c r="I52" s="67"/>
      <c r="J52" s="67"/>
    </row>
    <row r="53" spans="2:10" hidden="1" x14ac:dyDescent="0.25">
      <c r="B53" s="48"/>
      <c r="C53" s="47"/>
      <c r="D53" s="46"/>
      <c r="E53" s="45"/>
      <c r="F53" s="22"/>
      <c r="G53" s="36"/>
      <c r="H53" s="67"/>
      <c r="I53" s="67"/>
      <c r="J53" s="67"/>
    </row>
    <row r="54" spans="2:10" hidden="1" x14ac:dyDescent="0.25">
      <c r="B54" s="48"/>
      <c r="C54" s="47"/>
      <c r="D54" s="46"/>
      <c r="E54" s="45"/>
      <c r="F54" s="22"/>
      <c r="G54" s="36"/>
      <c r="H54" s="67"/>
      <c r="I54" s="67"/>
      <c r="J54" s="67"/>
    </row>
    <row r="55" spans="2:10" hidden="1" x14ac:dyDescent="0.25">
      <c r="B55" s="48"/>
      <c r="C55" s="47"/>
      <c r="D55" s="46"/>
      <c r="E55" s="45"/>
      <c r="F55" s="22"/>
      <c r="G55" s="36"/>
      <c r="H55" s="67"/>
      <c r="I55" s="67"/>
      <c r="J55" s="67"/>
    </row>
    <row r="56" spans="2:10" ht="18.75" x14ac:dyDescent="0.3">
      <c r="B56" s="54">
        <v>17</v>
      </c>
      <c r="C56" s="53"/>
      <c r="D56" s="52" t="s">
        <v>69</v>
      </c>
      <c r="E56" s="38"/>
      <c r="F56" s="66"/>
      <c r="G56" s="36"/>
      <c r="H56" s="50">
        <f>H57+H58</f>
        <v>50</v>
      </c>
      <c r="I56" s="50">
        <f>I57+I58</f>
        <v>2</v>
      </c>
      <c r="J56" s="50">
        <f>J57+J58</f>
        <v>209</v>
      </c>
    </row>
    <row r="57" spans="2:10" hidden="1" x14ac:dyDescent="0.25">
      <c r="B57" s="65"/>
      <c r="C57" s="64">
        <v>28</v>
      </c>
      <c r="D57" s="46" t="s">
        <v>68</v>
      </c>
      <c r="E57" s="45"/>
      <c r="F57" s="22" t="s">
        <v>62</v>
      </c>
      <c r="G57" s="36" t="s">
        <v>67</v>
      </c>
      <c r="H57" s="61">
        <v>50</v>
      </c>
      <c r="I57" s="61">
        <v>2</v>
      </c>
      <c r="J57" s="63">
        <v>140</v>
      </c>
    </row>
    <row r="58" spans="2:10" hidden="1" x14ac:dyDescent="0.25">
      <c r="B58" s="48"/>
      <c r="C58" s="47">
        <v>29</v>
      </c>
      <c r="D58" s="46" t="s">
        <v>66</v>
      </c>
      <c r="E58" s="45"/>
      <c r="F58" s="22" t="s">
        <v>62</v>
      </c>
      <c r="G58" s="36" t="s">
        <v>65</v>
      </c>
      <c r="H58" s="62">
        <v>0</v>
      </c>
      <c r="I58" s="62">
        <v>0</v>
      </c>
      <c r="J58" s="62">
        <v>69</v>
      </c>
    </row>
    <row r="59" spans="2:10" ht="18.75" x14ac:dyDescent="0.3">
      <c r="B59" s="54">
        <v>18</v>
      </c>
      <c r="C59" s="53"/>
      <c r="D59" s="52" t="s">
        <v>64</v>
      </c>
      <c r="E59" s="38"/>
      <c r="F59" s="51"/>
      <c r="G59" s="36"/>
      <c r="H59" s="50">
        <f>H60+H61</f>
        <v>321</v>
      </c>
      <c r="I59" s="50">
        <f>I60+I61</f>
        <v>2</v>
      </c>
      <c r="J59" s="50">
        <f>J60+J61</f>
        <v>208</v>
      </c>
    </row>
    <row r="60" spans="2:10" hidden="1" x14ac:dyDescent="0.25">
      <c r="B60" s="48"/>
      <c r="C60" s="47">
        <v>30</v>
      </c>
      <c r="D60" s="46" t="s">
        <v>63</v>
      </c>
      <c r="E60" s="45"/>
      <c r="F60" s="22" t="s">
        <v>62</v>
      </c>
      <c r="G60" s="36" t="s">
        <v>61</v>
      </c>
      <c r="H60" s="33">
        <f>275+46</f>
        <v>321</v>
      </c>
      <c r="I60" s="33">
        <v>2</v>
      </c>
      <c r="J60" s="33">
        <f>198+10</f>
        <v>208</v>
      </c>
    </row>
    <row r="61" spans="2:10" hidden="1" x14ac:dyDescent="0.25">
      <c r="B61" s="48"/>
      <c r="C61" s="47"/>
      <c r="D61" s="46"/>
      <c r="E61" s="45"/>
      <c r="F61" s="22"/>
      <c r="G61" s="36"/>
      <c r="H61" s="33"/>
      <c r="I61" s="33"/>
      <c r="J61" s="33"/>
    </row>
    <row r="62" spans="2:10" ht="18.75" x14ac:dyDescent="0.3">
      <c r="B62" s="54">
        <v>19</v>
      </c>
      <c r="C62" s="53"/>
      <c r="D62" s="52" t="s">
        <v>60</v>
      </c>
      <c r="E62" s="38"/>
      <c r="F62" s="51"/>
      <c r="G62" s="36"/>
      <c r="H62" s="61">
        <v>0</v>
      </c>
      <c r="I62" s="61">
        <v>0</v>
      </c>
      <c r="J62" s="61">
        <v>0</v>
      </c>
    </row>
    <row r="63" spans="2:10" ht="18.75" x14ac:dyDescent="0.3">
      <c r="B63" s="54">
        <v>20</v>
      </c>
      <c r="C63" s="53"/>
      <c r="D63" s="52" t="s">
        <v>59</v>
      </c>
      <c r="E63" s="38"/>
      <c r="F63" s="51"/>
      <c r="G63" s="36"/>
      <c r="H63" s="61">
        <v>91</v>
      </c>
      <c r="I63" s="61"/>
      <c r="J63" s="61">
        <v>371</v>
      </c>
    </row>
    <row r="64" spans="2:10" ht="30" hidden="1" x14ac:dyDescent="0.25">
      <c r="B64" s="48"/>
      <c r="C64" s="60">
        <v>31</v>
      </c>
      <c r="D64" s="59" t="s">
        <v>58</v>
      </c>
      <c r="E64" s="45"/>
      <c r="F64" s="22" t="s">
        <v>43</v>
      </c>
      <c r="G64" s="42" t="s">
        <v>57</v>
      </c>
      <c r="H64" s="33">
        <v>37</v>
      </c>
      <c r="I64" s="33">
        <v>2</v>
      </c>
      <c r="J64" s="33">
        <v>210</v>
      </c>
    </row>
    <row r="65" spans="2:10" ht="30" hidden="1" x14ac:dyDescent="0.25">
      <c r="B65" s="48"/>
      <c r="C65" s="44">
        <v>32</v>
      </c>
      <c r="D65" s="56" t="s">
        <v>56</v>
      </c>
      <c r="E65" s="45"/>
      <c r="F65" s="22" t="s">
        <v>43</v>
      </c>
      <c r="G65" s="42" t="s">
        <v>55</v>
      </c>
      <c r="H65" s="33">
        <v>36</v>
      </c>
      <c r="I65" s="33">
        <v>6</v>
      </c>
      <c r="J65" s="33">
        <v>146</v>
      </c>
    </row>
    <row r="66" spans="2:10" ht="30" hidden="1" x14ac:dyDescent="0.25">
      <c r="B66" s="48"/>
      <c r="C66" s="44">
        <v>33</v>
      </c>
      <c r="D66" s="56" t="s">
        <v>54</v>
      </c>
      <c r="E66" s="43"/>
      <c r="F66" s="28" t="s">
        <v>43</v>
      </c>
      <c r="G66" s="42" t="s">
        <v>53</v>
      </c>
      <c r="H66" s="33">
        <v>18</v>
      </c>
      <c r="I66" s="33"/>
      <c r="J66" s="33">
        <v>38</v>
      </c>
    </row>
    <row r="67" spans="2:10" ht="18.75" x14ac:dyDescent="0.3">
      <c r="B67" s="54">
        <v>21</v>
      </c>
      <c r="C67" s="53"/>
      <c r="D67" s="52" t="s">
        <v>52</v>
      </c>
      <c r="E67" s="45"/>
      <c r="F67" s="51"/>
      <c r="G67" s="36"/>
      <c r="H67" s="50">
        <f>SUM(H68:H69)</f>
        <v>51</v>
      </c>
      <c r="I67" s="50">
        <f>SUM(I68:I69)</f>
        <v>9</v>
      </c>
      <c r="J67" s="50">
        <f>SUM(J68:J69)</f>
        <v>122</v>
      </c>
    </row>
    <row r="68" spans="2:10" hidden="1" x14ac:dyDescent="0.25">
      <c r="B68" s="48"/>
      <c r="C68" s="47">
        <v>34</v>
      </c>
      <c r="D68" s="46" t="s">
        <v>51</v>
      </c>
      <c r="E68" s="45"/>
      <c r="F68" s="22" t="s">
        <v>43</v>
      </c>
      <c r="G68" s="36" t="s">
        <v>50</v>
      </c>
      <c r="H68" s="33">
        <v>32</v>
      </c>
      <c r="I68" s="33">
        <v>9</v>
      </c>
      <c r="J68" s="33">
        <v>103</v>
      </c>
    </row>
    <row r="69" spans="2:10" hidden="1" x14ac:dyDescent="0.25">
      <c r="B69" s="48"/>
      <c r="C69" s="47">
        <v>35</v>
      </c>
      <c r="D69" s="46" t="s">
        <v>49</v>
      </c>
      <c r="E69" s="45"/>
      <c r="F69" s="22" t="s">
        <v>43</v>
      </c>
      <c r="G69" s="58" t="s">
        <v>48</v>
      </c>
      <c r="H69" s="33">
        <v>19</v>
      </c>
      <c r="I69" s="33">
        <v>0</v>
      </c>
      <c r="J69" s="33">
        <v>19</v>
      </c>
    </row>
    <row r="70" spans="2:10" ht="18.75" x14ac:dyDescent="0.3">
      <c r="B70" s="54">
        <v>22</v>
      </c>
      <c r="C70" s="53"/>
      <c r="D70" s="52" t="s">
        <v>47</v>
      </c>
      <c r="E70" s="38"/>
      <c r="F70" s="51"/>
      <c r="G70" s="36"/>
      <c r="H70" s="57">
        <f>SUM(H71:H72)</f>
        <v>189</v>
      </c>
      <c r="I70" s="57">
        <f>SUM(I71:I72)</f>
        <v>6</v>
      </c>
      <c r="J70" s="57">
        <f>SUM(J71:J72)</f>
        <v>642</v>
      </c>
    </row>
    <row r="71" spans="2:10" hidden="1" x14ac:dyDescent="0.25">
      <c r="B71" s="48"/>
      <c r="C71" s="47">
        <v>36</v>
      </c>
      <c r="D71" s="46" t="s">
        <v>46</v>
      </c>
      <c r="E71" s="45"/>
      <c r="F71" s="22" t="s">
        <v>43</v>
      </c>
      <c r="G71" s="36" t="s">
        <v>45</v>
      </c>
      <c r="H71" s="33">
        <v>80</v>
      </c>
      <c r="I71" s="33">
        <v>6</v>
      </c>
      <c r="J71" s="33">
        <v>267</v>
      </c>
    </row>
    <row r="72" spans="2:10" ht="30" hidden="1" x14ac:dyDescent="0.25">
      <c r="B72" s="48"/>
      <c r="C72" s="44">
        <v>37</v>
      </c>
      <c r="D72" s="56" t="s">
        <v>44</v>
      </c>
      <c r="E72" s="45"/>
      <c r="F72" s="28" t="s">
        <v>43</v>
      </c>
      <c r="G72" s="42" t="s">
        <v>42</v>
      </c>
      <c r="H72" s="33">
        <v>109</v>
      </c>
      <c r="I72" s="33">
        <v>0</v>
      </c>
      <c r="J72" s="33">
        <v>375</v>
      </c>
    </row>
    <row r="73" spans="2:10" ht="18.75" x14ac:dyDescent="0.3">
      <c r="B73" s="54">
        <v>23</v>
      </c>
      <c r="C73" s="53"/>
      <c r="D73" s="52" t="s">
        <v>41</v>
      </c>
      <c r="E73" s="38"/>
      <c r="F73" s="51"/>
      <c r="G73" s="36"/>
      <c r="H73" s="50">
        <f>SUM(H74:H75)</f>
        <v>2</v>
      </c>
      <c r="I73" s="50">
        <f>SUM(I74:I75)</f>
        <v>79</v>
      </c>
      <c r="J73" s="50">
        <f>SUM(J74:J75)</f>
        <v>1032</v>
      </c>
    </row>
    <row r="74" spans="2:10" hidden="1" x14ac:dyDescent="0.25">
      <c r="B74" s="48"/>
      <c r="C74" s="47">
        <v>38</v>
      </c>
      <c r="D74" s="46" t="s">
        <v>40</v>
      </c>
      <c r="E74" s="45"/>
      <c r="F74" s="22" t="s">
        <v>37</v>
      </c>
      <c r="G74" s="36" t="s">
        <v>39</v>
      </c>
      <c r="H74" s="33">
        <v>2</v>
      </c>
      <c r="I74" s="33">
        <v>32</v>
      </c>
      <c r="J74" s="33">
        <v>608</v>
      </c>
    </row>
    <row r="75" spans="2:10" hidden="1" x14ac:dyDescent="0.25">
      <c r="B75" s="48"/>
      <c r="C75" s="47">
        <v>39</v>
      </c>
      <c r="D75" s="46" t="s">
        <v>38</v>
      </c>
      <c r="E75" s="45"/>
      <c r="F75" s="22" t="s">
        <v>37</v>
      </c>
      <c r="G75" s="36" t="s">
        <v>36</v>
      </c>
      <c r="H75" s="33">
        <v>0</v>
      </c>
      <c r="I75" s="33">
        <v>47</v>
      </c>
      <c r="J75" s="33">
        <v>424</v>
      </c>
    </row>
    <row r="76" spans="2:10" ht="18.75" x14ac:dyDescent="0.3">
      <c r="B76" s="54">
        <v>24</v>
      </c>
      <c r="C76" s="53"/>
      <c r="D76" s="52" t="s">
        <v>35</v>
      </c>
      <c r="E76" s="38"/>
      <c r="F76" s="51"/>
      <c r="G76" s="36"/>
      <c r="H76" s="50">
        <f>H77</f>
        <v>36</v>
      </c>
      <c r="I76" s="50">
        <f>I77</f>
        <v>83</v>
      </c>
      <c r="J76" s="50">
        <f>J77</f>
        <v>157</v>
      </c>
    </row>
    <row r="77" spans="2:10" ht="30" hidden="1" x14ac:dyDescent="0.25">
      <c r="B77" s="48"/>
      <c r="C77" s="44">
        <v>40</v>
      </c>
      <c r="D77" s="56" t="s">
        <v>34</v>
      </c>
      <c r="E77" s="45"/>
      <c r="F77" s="28" t="s">
        <v>8</v>
      </c>
      <c r="G77" s="55" t="s">
        <v>33</v>
      </c>
      <c r="H77" s="33">
        <v>36</v>
      </c>
      <c r="I77" s="33">
        <v>83</v>
      </c>
      <c r="J77" s="33">
        <f>19+138</f>
        <v>157</v>
      </c>
    </row>
    <row r="78" spans="2:10" ht="18.75" x14ac:dyDescent="0.3">
      <c r="B78" s="54">
        <v>25</v>
      </c>
      <c r="C78" s="53"/>
      <c r="D78" s="52" t="s">
        <v>32</v>
      </c>
      <c r="E78" s="38"/>
      <c r="F78" s="51"/>
      <c r="G78" s="36"/>
      <c r="H78" s="50">
        <f>SUM(H79:H85)</f>
        <v>623</v>
      </c>
      <c r="I78" s="50">
        <f>SUM(I79:I85)</f>
        <v>771</v>
      </c>
      <c r="J78" s="50">
        <f>SUM(J79:J85)</f>
        <v>2580</v>
      </c>
    </row>
    <row r="79" spans="2:10" hidden="1" x14ac:dyDescent="0.25">
      <c r="B79" s="48"/>
      <c r="C79" s="47">
        <v>41</v>
      </c>
      <c r="D79" s="46" t="s">
        <v>31</v>
      </c>
      <c r="E79" s="45"/>
      <c r="F79" s="22" t="s">
        <v>8</v>
      </c>
      <c r="G79" s="36" t="s">
        <v>30</v>
      </c>
      <c r="H79" s="33">
        <v>28</v>
      </c>
      <c r="I79" s="33">
        <v>26</v>
      </c>
      <c r="J79" s="33">
        <v>54</v>
      </c>
    </row>
    <row r="80" spans="2:10" hidden="1" x14ac:dyDescent="0.25">
      <c r="B80" s="48" t="s">
        <v>29</v>
      </c>
      <c r="C80" s="47">
        <v>42</v>
      </c>
      <c r="D80" s="46" t="s">
        <v>28</v>
      </c>
      <c r="E80" s="45"/>
      <c r="F80" s="22" t="s">
        <v>8</v>
      </c>
      <c r="G80" s="36" t="s">
        <v>24</v>
      </c>
      <c r="H80" s="33">
        <v>0</v>
      </c>
      <c r="I80" s="33">
        <v>26</v>
      </c>
      <c r="J80" s="33">
        <v>26</v>
      </c>
    </row>
    <row r="81" spans="2:10" hidden="1" x14ac:dyDescent="0.25">
      <c r="B81" s="48"/>
      <c r="C81" s="47">
        <v>43</v>
      </c>
      <c r="D81" s="46" t="s">
        <v>27</v>
      </c>
      <c r="E81" s="45"/>
      <c r="F81" s="22" t="s">
        <v>8</v>
      </c>
      <c r="G81" s="36" t="s">
        <v>26</v>
      </c>
      <c r="H81" s="49">
        <v>3</v>
      </c>
      <c r="I81" s="49">
        <v>0</v>
      </c>
      <c r="J81" s="49">
        <f>42+45</f>
        <v>87</v>
      </c>
    </row>
    <row r="82" spans="2:10" hidden="1" x14ac:dyDescent="0.25">
      <c r="B82" s="48"/>
      <c r="C82" s="47">
        <v>44</v>
      </c>
      <c r="D82" s="46" t="s">
        <v>25</v>
      </c>
      <c r="E82" s="45"/>
      <c r="F82" s="22" t="s">
        <v>8</v>
      </c>
      <c r="G82" s="36" t="s">
        <v>24</v>
      </c>
      <c r="H82" s="33">
        <v>30</v>
      </c>
      <c r="I82" s="33">
        <v>8</v>
      </c>
      <c r="J82" s="33">
        <f>3+41</f>
        <v>44</v>
      </c>
    </row>
    <row r="83" spans="2:10" hidden="1" x14ac:dyDescent="0.25">
      <c r="B83" s="48"/>
      <c r="C83" s="47">
        <v>45</v>
      </c>
      <c r="D83" s="46" t="s">
        <v>23</v>
      </c>
      <c r="E83" s="45"/>
      <c r="F83" s="22" t="s">
        <v>8</v>
      </c>
      <c r="G83" s="36" t="s">
        <v>22</v>
      </c>
      <c r="H83" s="33">
        <v>442</v>
      </c>
      <c r="I83" s="33">
        <v>534</v>
      </c>
      <c r="J83" s="33">
        <f>412+1388</f>
        <v>1800</v>
      </c>
    </row>
    <row r="84" spans="2:10" hidden="1" x14ac:dyDescent="0.25">
      <c r="B84" s="48"/>
      <c r="C84" s="47">
        <v>46</v>
      </c>
      <c r="D84" s="46" t="s">
        <v>21</v>
      </c>
      <c r="E84" s="45"/>
      <c r="F84" s="22" t="s">
        <v>8</v>
      </c>
      <c r="G84" s="36" t="s">
        <v>20</v>
      </c>
      <c r="H84" s="33">
        <v>120</v>
      </c>
      <c r="I84" s="33">
        <v>89</v>
      </c>
      <c r="J84" s="33">
        <f>136+345</f>
        <v>481</v>
      </c>
    </row>
    <row r="85" spans="2:10" ht="30" hidden="1" x14ac:dyDescent="0.25">
      <c r="B85" s="32"/>
      <c r="C85" s="44">
        <v>47</v>
      </c>
      <c r="D85" s="30" t="s">
        <v>19</v>
      </c>
      <c r="E85" s="43"/>
      <c r="F85" s="28" t="s">
        <v>8</v>
      </c>
      <c r="G85" s="42" t="s">
        <v>18</v>
      </c>
      <c r="H85" s="20">
        <v>0</v>
      </c>
      <c r="I85" s="20">
        <v>88</v>
      </c>
      <c r="J85" s="33">
        <v>88</v>
      </c>
    </row>
    <row r="86" spans="2:10" ht="18.75" x14ac:dyDescent="0.3">
      <c r="B86" s="41">
        <v>26</v>
      </c>
      <c r="C86" s="40"/>
      <c r="D86" s="39" t="s">
        <v>17</v>
      </c>
      <c r="E86" s="38"/>
      <c r="F86" s="37"/>
      <c r="G86" s="36"/>
      <c r="H86" s="35">
        <f>SUM(H91:H93)</f>
        <v>61</v>
      </c>
      <c r="I86" s="35">
        <f>SUM(I91:I93)</f>
        <v>17</v>
      </c>
      <c r="J86" s="35">
        <f>SUM(J91:J93)</f>
        <v>236</v>
      </c>
    </row>
    <row r="87" spans="2:10" hidden="1" x14ac:dyDescent="0.25">
      <c r="B87" s="32"/>
      <c r="C87" s="25"/>
      <c r="D87" s="24"/>
      <c r="E87" s="23" t="s">
        <v>16</v>
      </c>
      <c r="F87" s="34"/>
      <c r="G87" s="21"/>
      <c r="H87" s="20">
        <v>15</v>
      </c>
      <c r="I87" s="20">
        <v>3</v>
      </c>
      <c r="J87" s="33">
        <f>SUM(K87:O87)</f>
        <v>0</v>
      </c>
    </row>
    <row r="88" spans="2:10" hidden="1" x14ac:dyDescent="0.25">
      <c r="B88" s="32"/>
      <c r="C88" s="25"/>
      <c r="D88" s="24"/>
      <c r="E88" s="23" t="s">
        <v>15</v>
      </c>
      <c r="F88" s="34"/>
      <c r="G88" s="21"/>
      <c r="H88" s="20">
        <v>0</v>
      </c>
      <c r="I88" s="20">
        <v>0</v>
      </c>
      <c r="J88" s="33">
        <f>SUM(K88:O88)</f>
        <v>0</v>
      </c>
    </row>
    <row r="89" spans="2:10" hidden="1" x14ac:dyDescent="0.25">
      <c r="B89" s="32"/>
      <c r="C89" s="25"/>
      <c r="D89" s="24"/>
      <c r="E89" s="23" t="s">
        <v>14</v>
      </c>
      <c r="F89" s="34"/>
      <c r="G89" s="21"/>
      <c r="H89" s="20">
        <v>20</v>
      </c>
      <c r="I89" s="20">
        <v>2</v>
      </c>
      <c r="J89" s="33">
        <f>SUM(K89:O89)</f>
        <v>0</v>
      </c>
    </row>
    <row r="90" spans="2:10" hidden="1" x14ac:dyDescent="0.25">
      <c r="B90" s="32"/>
      <c r="C90" s="25"/>
      <c r="D90" s="24"/>
      <c r="E90" s="23" t="s">
        <v>13</v>
      </c>
      <c r="F90" s="34"/>
      <c r="G90" s="21"/>
      <c r="H90" s="20">
        <v>30</v>
      </c>
      <c r="I90" s="20">
        <v>3</v>
      </c>
      <c r="J90" s="33"/>
    </row>
    <row r="91" spans="2:10" ht="30" hidden="1" x14ac:dyDescent="0.25">
      <c r="B91" s="32"/>
      <c r="C91" s="31">
        <v>48</v>
      </c>
      <c r="D91" s="30" t="s">
        <v>12</v>
      </c>
      <c r="E91" s="29"/>
      <c r="F91" s="28" t="s">
        <v>8</v>
      </c>
      <c r="G91" s="27" t="s">
        <v>10</v>
      </c>
      <c r="H91" s="20"/>
      <c r="I91" s="20"/>
      <c r="J91" s="20">
        <v>6</v>
      </c>
    </row>
    <row r="92" spans="2:10" ht="30" hidden="1" x14ac:dyDescent="0.25">
      <c r="B92" s="26"/>
      <c r="C92" s="31">
        <v>49</v>
      </c>
      <c r="D92" s="30" t="s">
        <v>11</v>
      </c>
      <c r="E92" s="29"/>
      <c r="F92" s="28" t="s">
        <v>8</v>
      </c>
      <c r="G92" s="27" t="s">
        <v>10</v>
      </c>
      <c r="H92" s="20">
        <v>20</v>
      </c>
      <c r="I92" s="20">
        <v>4</v>
      </c>
      <c r="J92" s="20">
        <f>3+27</f>
        <v>30</v>
      </c>
    </row>
    <row r="93" spans="2:10" hidden="1" x14ac:dyDescent="0.25">
      <c r="B93" s="26"/>
      <c r="C93" s="25">
        <v>50</v>
      </c>
      <c r="D93" s="24" t="s">
        <v>9</v>
      </c>
      <c r="E93" s="23"/>
      <c r="F93" s="22" t="s">
        <v>8</v>
      </c>
      <c r="G93" s="21" t="s">
        <v>7</v>
      </c>
      <c r="H93" s="20">
        <v>41</v>
      </c>
      <c r="I93" s="20">
        <v>13</v>
      </c>
      <c r="J93" s="20">
        <f>73+127</f>
        <v>200</v>
      </c>
    </row>
    <row r="94" spans="2:10" x14ac:dyDescent="0.25">
      <c r="B94" s="19"/>
      <c r="C94" s="18"/>
      <c r="D94" s="17"/>
      <c r="E94" s="16"/>
      <c r="F94" s="15"/>
      <c r="G94" s="14"/>
      <c r="H94" s="13"/>
      <c r="I94" s="13"/>
      <c r="J94" s="13"/>
    </row>
    <row r="95" spans="2:10" ht="21" x14ac:dyDescent="0.35">
      <c r="B95" s="12"/>
      <c r="C95" s="11"/>
      <c r="D95" s="10" t="s">
        <v>6</v>
      </c>
      <c r="E95" s="9"/>
      <c r="F95" s="8"/>
      <c r="G95" s="7"/>
      <c r="H95" s="6">
        <f>H86+H78+H76+H73+H70+H67+H63+H62+H59+H56+H48+H46+H43+H42+H40+H37+H35+H33+H31+H29+H26+H21+H19+H14+H11+H7</f>
        <v>2850</v>
      </c>
      <c r="I95" s="6">
        <f>I86+I78+I76+I73+I70+I67+I63+I62+I59+I56+I48+I46+I43+I42+I40+I37+I35+I33+I31+I29+I26+I21+I19+I14+I11+I7</f>
        <v>2868</v>
      </c>
      <c r="J95" s="6">
        <f>J86+J78+J76+J73+J70+J67+J63+J62+J59+J56+J48+J46+J43+J42+J40+J37+J35+J33+J31+J29+J26+J21+J19+J14+J11+J7</f>
        <v>8826</v>
      </c>
    </row>
    <row r="98" spans="6:10" x14ac:dyDescent="0.25">
      <c r="F98" s="5"/>
      <c r="G98" s="5"/>
      <c r="H98" s="2" t="s">
        <v>5</v>
      </c>
      <c r="I98" s="4"/>
      <c r="J98" s="4">
        <f>J95+J157</f>
        <v>8826</v>
      </c>
    </row>
    <row r="99" spans="6:10" x14ac:dyDescent="0.25">
      <c r="H99" s="2" t="s">
        <v>4</v>
      </c>
    </row>
    <row r="100" spans="6:10" x14ac:dyDescent="0.25">
      <c r="H100" s="2" t="s">
        <v>3</v>
      </c>
    </row>
    <row r="101" spans="6:10" x14ac:dyDescent="0.25">
      <c r="H101" s="2"/>
    </row>
    <row r="102" spans="6:10" x14ac:dyDescent="0.25">
      <c r="H102" s="2"/>
    </row>
    <row r="103" spans="6:10" x14ac:dyDescent="0.25">
      <c r="H103" s="2"/>
    </row>
    <row r="104" spans="6:10" x14ac:dyDescent="0.25">
      <c r="H104" s="2"/>
    </row>
    <row r="105" spans="6:10" x14ac:dyDescent="0.25">
      <c r="H105" s="3" t="s">
        <v>2</v>
      </c>
    </row>
    <row r="106" spans="6:10" x14ac:dyDescent="0.25">
      <c r="H106" s="2" t="s">
        <v>1</v>
      </c>
    </row>
    <row r="107" spans="6:10" x14ac:dyDescent="0.25">
      <c r="H107" s="2" t="s">
        <v>0</v>
      </c>
    </row>
    <row r="108" spans="6:10" x14ac:dyDescent="0.25">
      <c r="H108" s="1"/>
    </row>
  </sheetData>
  <mergeCells count="8">
    <mergeCell ref="D7:E7"/>
    <mergeCell ref="B2:J2"/>
    <mergeCell ref="B3:J3"/>
    <mergeCell ref="B4:J4"/>
    <mergeCell ref="B5:B6"/>
    <mergeCell ref="D5:E6"/>
    <mergeCell ref="F5:G5"/>
    <mergeCell ref="H5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Jml Pasar Los, Kios Pedagang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2021-12-08T04:12:13Z</dcterms:created>
  <dcterms:modified xsi:type="dcterms:W3CDTF">2021-12-08T04:32:18Z</dcterms:modified>
</cp:coreProperties>
</file>