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49" i="1" l="1"/>
  <c r="W49" i="1"/>
  <c r="V49" i="1"/>
  <c r="T49" i="1"/>
  <c r="U49" i="1" s="1"/>
  <c r="S49" i="1"/>
  <c r="Q49" i="1"/>
  <c r="R49" i="1" s="1"/>
  <c r="P49" i="1"/>
  <c r="N49" i="1"/>
  <c r="O49" i="1" s="1"/>
  <c r="M49" i="1"/>
  <c r="L49" i="1"/>
  <c r="K49" i="1"/>
  <c r="J49" i="1"/>
  <c r="H49" i="1"/>
  <c r="I49" i="1" s="1"/>
  <c r="G49" i="1"/>
  <c r="E49" i="1"/>
  <c r="Z49" i="1" s="1"/>
  <c r="D49" i="1"/>
  <c r="Y49" i="1" s="1"/>
  <c r="Z44" i="1"/>
  <c r="AA44" i="1" s="1"/>
  <c r="Y44" i="1"/>
  <c r="X44" i="1"/>
  <c r="U44" i="1"/>
  <c r="R44" i="1"/>
  <c r="O44" i="1"/>
  <c r="L44" i="1"/>
  <c r="I44" i="1"/>
  <c r="F44" i="1"/>
  <c r="C44" i="1"/>
  <c r="B44" i="1"/>
  <c r="Z43" i="1"/>
  <c r="AA43" i="1" s="1"/>
  <c r="Y43" i="1"/>
  <c r="X43" i="1"/>
  <c r="U43" i="1"/>
  <c r="R43" i="1"/>
  <c r="O43" i="1"/>
  <c r="L43" i="1"/>
  <c r="I43" i="1"/>
  <c r="F43" i="1"/>
  <c r="C43" i="1"/>
  <c r="B43" i="1"/>
  <c r="Z42" i="1"/>
  <c r="AA42" i="1" s="1"/>
  <c r="Y42" i="1"/>
  <c r="X42" i="1"/>
  <c r="U42" i="1"/>
  <c r="R42" i="1"/>
  <c r="O42" i="1"/>
  <c r="L42" i="1"/>
  <c r="I42" i="1"/>
  <c r="F42" i="1"/>
  <c r="C42" i="1"/>
  <c r="B42" i="1"/>
  <c r="Z41" i="1"/>
  <c r="AA41" i="1" s="1"/>
  <c r="Y41" i="1"/>
  <c r="X41" i="1"/>
  <c r="U41" i="1"/>
  <c r="R41" i="1"/>
  <c r="O41" i="1"/>
  <c r="L41" i="1"/>
  <c r="I41" i="1"/>
  <c r="F41" i="1"/>
  <c r="C41" i="1"/>
  <c r="B41" i="1"/>
  <c r="Z40" i="1"/>
  <c r="Y40" i="1"/>
  <c r="AA40" i="1" s="1"/>
  <c r="X40" i="1"/>
  <c r="U40" i="1"/>
  <c r="R40" i="1"/>
  <c r="O40" i="1"/>
  <c r="L40" i="1"/>
  <c r="I40" i="1"/>
  <c r="F40" i="1"/>
  <c r="C40" i="1"/>
  <c r="B40" i="1"/>
  <c r="Z39" i="1"/>
  <c r="AA39" i="1" s="1"/>
  <c r="Y39" i="1"/>
  <c r="X39" i="1"/>
  <c r="U39" i="1"/>
  <c r="R39" i="1"/>
  <c r="O39" i="1"/>
  <c r="L39" i="1"/>
  <c r="I39" i="1"/>
  <c r="F39" i="1"/>
  <c r="C39" i="1"/>
  <c r="B39" i="1"/>
  <c r="Z38" i="1"/>
  <c r="AA38" i="1" s="1"/>
  <c r="Y38" i="1"/>
  <c r="X38" i="1"/>
  <c r="U38" i="1"/>
  <c r="R38" i="1"/>
  <c r="O38" i="1"/>
  <c r="L38" i="1"/>
  <c r="I38" i="1"/>
  <c r="F38" i="1"/>
  <c r="C38" i="1"/>
  <c r="B38" i="1"/>
  <c r="Z37" i="1"/>
  <c r="AA37" i="1" s="1"/>
  <c r="Y37" i="1"/>
  <c r="X37" i="1"/>
  <c r="U37" i="1"/>
  <c r="R37" i="1"/>
  <c r="O37" i="1"/>
  <c r="L37" i="1"/>
  <c r="I37" i="1"/>
  <c r="F37" i="1"/>
  <c r="C37" i="1"/>
  <c r="B37" i="1"/>
  <c r="Z36" i="1"/>
  <c r="AA36" i="1" s="1"/>
  <c r="Y36" i="1"/>
  <c r="X36" i="1"/>
  <c r="U36" i="1"/>
  <c r="R36" i="1"/>
  <c r="O36" i="1"/>
  <c r="L36" i="1"/>
  <c r="I36" i="1"/>
  <c r="F36" i="1"/>
  <c r="C36" i="1"/>
  <c r="B36" i="1"/>
  <c r="Z35" i="1"/>
  <c r="AA35" i="1" s="1"/>
  <c r="Y35" i="1"/>
  <c r="X35" i="1"/>
  <c r="U35" i="1"/>
  <c r="R35" i="1"/>
  <c r="O35" i="1"/>
  <c r="L35" i="1"/>
  <c r="I35" i="1"/>
  <c r="F35" i="1"/>
  <c r="C35" i="1"/>
  <c r="B35" i="1"/>
  <c r="Z34" i="1"/>
  <c r="AA34" i="1" s="1"/>
  <c r="Y34" i="1"/>
  <c r="X34" i="1"/>
  <c r="U34" i="1"/>
  <c r="R34" i="1"/>
  <c r="O34" i="1"/>
  <c r="L34" i="1"/>
  <c r="I34" i="1"/>
  <c r="F34" i="1"/>
  <c r="C34" i="1"/>
  <c r="B34" i="1"/>
  <c r="Z33" i="1"/>
  <c r="AA33" i="1" s="1"/>
  <c r="Y33" i="1"/>
  <c r="X33" i="1"/>
  <c r="U33" i="1"/>
  <c r="R33" i="1"/>
  <c r="O33" i="1"/>
  <c r="L33" i="1"/>
  <c r="I33" i="1"/>
  <c r="F33" i="1"/>
  <c r="C33" i="1"/>
  <c r="B33" i="1"/>
  <c r="Z32" i="1"/>
  <c r="AA32" i="1" s="1"/>
  <c r="Y32" i="1"/>
  <c r="X32" i="1"/>
  <c r="U32" i="1"/>
  <c r="R32" i="1"/>
  <c r="O32" i="1"/>
  <c r="L32" i="1"/>
  <c r="I32" i="1"/>
  <c r="F32" i="1"/>
  <c r="C32" i="1"/>
  <c r="B32" i="1"/>
  <c r="Z31" i="1"/>
  <c r="AA31" i="1" s="1"/>
  <c r="Y31" i="1"/>
  <c r="X31" i="1"/>
  <c r="U31" i="1"/>
  <c r="R31" i="1"/>
  <c r="O31" i="1"/>
  <c r="L31" i="1"/>
  <c r="I31" i="1"/>
  <c r="F31" i="1"/>
  <c r="C31" i="1"/>
  <c r="B31" i="1"/>
  <c r="Z30" i="1"/>
  <c r="AA30" i="1" s="1"/>
  <c r="Y30" i="1"/>
  <c r="X30" i="1"/>
  <c r="U30" i="1"/>
  <c r="R30" i="1"/>
  <c r="O30" i="1"/>
  <c r="L30" i="1"/>
  <c r="I30" i="1"/>
  <c r="F30" i="1"/>
  <c r="C30" i="1"/>
  <c r="B30" i="1"/>
  <c r="Z29" i="1"/>
  <c r="AA29" i="1" s="1"/>
  <c r="Y29" i="1"/>
  <c r="X29" i="1"/>
  <c r="U29" i="1"/>
  <c r="R29" i="1"/>
  <c r="O29" i="1"/>
  <c r="L29" i="1"/>
  <c r="I29" i="1"/>
  <c r="F29" i="1"/>
  <c r="C29" i="1"/>
  <c r="B29" i="1"/>
  <c r="Z28" i="1"/>
  <c r="AA28" i="1" s="1"/>
  <c r="Y28" i="1"/>
  <c r="X28" i="1"/>
  <c r="U28" i="1"/>
  <c r="R28" i="1"/>
  <c r="O28" i="1"/>
  <c r="L28" i="1"/>
  <c r="I28" i="1"/>
  <c r="F28" i="1"/>
  <c r="C28" i="1"/>
  <c r="B28" i="1"/>
  <c r="Z27" i="1"/>
  <c r="AA27" i="1" s="1"/>
  <c r="Y27" i="1"/>
  <c r="X27" i="1"/>
  <c r="U27" i="1"/>
  <c r="R27" i="1"/>
  <c r="O27" i="1"/>
  <c r="L27" i="1"/>
  <c r="I27" i="1"/>
  <c r="F27" i="1"/>
  <c r="C27" i="1"/>
  <c r="B27" i="1"/>
  <c r="Z26" i="1"/>
  <c r="AA26" i="1" s="1"/>
  <c r="Y26" i="1"/>
  <c r="X26" i="1"/>
  <c r="U26" i="1"/>
  <c r="R26" i="1"/>
  <c r="O26" i="1"/>
  <c r="L26" i="1"/>
  <c r="I26" i="1"/>
  <c r="F26" i="1"/>
  <c r="C26" i="1"/>
  <c r="B26" i="1"/>
  <c r="Z25" i="1"/>
  <c r="AA25" i="1" s="1"/>
  <c r="Y25" i="1"/>
  <c r="X25" i="1"/>
  <c r="U25" i="1"/>
  <c r="R25" i="1"/>
  <c r="O25" i="1"/>
  <c r="L25" i="1"/>
  <c r="I25" i="1"/>
  <c r="F25" i="1"/>
  <c r="C25" i="1"/>
  <c r="B25" i="1"/>
  <c r="Z24" i="1"/>
  <c r="AA24" i="1" s="1"/>
  <c r="Y24" i="1"/>
  <c r="X24" i="1"/>
  <c r="U24" i="1"/>
  <c r="R24" i="1"/>
  <c r="O24" i="1"/>
  <c r="L24" i="1"/>
  <c r="I24" i="1"/>
  <c r="F24" i="1"/>
  <c r="C24" i="1"/>
  <c r="B24" i="1"/>
  <c r="Z23" i="1"/>
  <c r="AA23" i="1" s="1"/>
  <c r="Y23" i="1"/>
  <c r="X23" i="1"/>
  <c r="U23" i="1"/>
  <c r="R23" i="1"/>
  <c r="O23" i="1"/>
  <c r="L23" i="1"/>
  <c r="I23" i="1"/>
  <c r="F23" i="1"/>
  <c r="C23" i="1"/>
  <c r="B23" i="1"/>
  <c r="Z22" i="1"/>
  <c r="AA22" i="1" s="1"/>
  <c r="Y22" i="1"/>
  <c r="X22" i="1"/>
  <c r="U22" i="1"/>
  <c r="R22" i="1"/>
  <c r="O22" i="1"/>
  <c r="L22" i="1"/>
  <c r="I22" i="1"/>
  <c r="F22" i="1"/>
  <c r="C22" i="1"/>
  <c r="B22" i="1"/>
  <c r="Z21" i="1"/>
  <c r="AA21" i="1" s="1"/>
  <c r="Y21" i="1"/>
  <c r="X21" i="1"/>
  <c r="U21" i="1"/>
  <c r="R21" i="1"/>
  <c r="O21" i="1"/>
  <c r="L21" i="1"/>
  <c r="I21" i="1"/>
  <c r="F21" i="1"/>
  <c r="C21" i="1"/>
  <c r="B21" i="1"/>
  <c r="Z20" i="1"/>
  <c r="AA20" i="1" s="1"/>
  <c r="Y20" i="1"/>
  <c r="X20" i="1"/>
  <c r="U20" i="1"/>
  <c r="R20" i="1"/>
  <c r="O20" i="1"/>
  <c r="L20" i="1"/>
  <c r="I20" i="1"/>
  <c r="F20" i="1"/>
  <c r="C20" i="1"/>
  <c r="B20" i="1"/>
  <c r="Z19" i="1"/>
  <c r="AA19" i="1" s="1"/>
  <c r="Y19" i="1"/>
  <c r="X19" i="1"/>
  <c r="U19" i="1"/>
  <c r="R19" i="1"/>
  <c r="O19" i="1"/>
  <c r="L19" i="1"/>
  <c r="I19" i="1"/>
  <c r="F19" i="1"/>
  <c r="C19" i="1"/>
  <c r="B19" i="1"/>
  <c r="Z18" i="1"/>
  <c r="AA18" i="1" s="1"/>
  <c r="Y18" i="1"/>
  <c r="X18" i="1"/>
  <c r="U18" i="1"/>
  <c r="R18" i="1"/>
  <c r="O18" i="1"/>
  <c r="L18" i="1"/>
  <c r="I18" i="1"/>
  <c r="F18" i="1"/>
  <c r="C18" i="1"/>
  <c r="B18" i="1"/>
  <c r="Z17" i="1"/>
  <c r="AA17" i="1" s="1"/>
  <c r="Y17" i="1"/>
  <c r="X17" i="1"/>
  <c r="U17" i="1"/>
  <c r="R17" i="1"/>
  <c r="O17" i="1"/>
  <c r="L17" i="1"/>
  <c r="I17" i="1"/>
  <c r="F17" i="1"/>
  <c r="C17" i="1"/>
  <c r="B17" i="1"/>
  <c r="Z16" i="1"/>
  <c r="AA16" i="1" s="1"/>
  <c r="Y16" i="1"/>
  <c r="X16" i="1"/>
  <c r="U16" i="1"/>
  <c r="R16" i="1"/>
  <c r="O16" i="1"/>
  <c r="L16" i="1"/>
  <c r="I16" i="1"/>
  <c r="F16" i="1"/>
  <c r="C16" i="1"/>
  <c r="B16" i="1"/>
  <c r="Z15" i="1"/>
  <c r="AA15" i="1" s="1"/>
  <c r="Y15" i="1"/>
  <c r="X15" i="1"/>
  <c r="U15" i="1"/>
  <c r="R15" i="1"/>
  <c r="O15" i="1"/>
  <c r="L15" i="1"/>
  <c r="I15" i="1"/>
  <c r="F15" i="1"/>
  <c r="C15" i="1"/>
  <c r="B15" i="1"/>
  <c r="Z14" i="1"/>
  <c r="AA14" i="1" s="1"/>
  <c r="Y14" i="1"/>
  <c r="X14" i="1"/>
  <c r="U14" i="1"/>
  <c r="R14" i="1"/>
  <c r="O14" i="1"/>
  <c r="L14" i="1"/>
  <c r="I14" i="1"/>
  <c r="F14" i="1"/>
  <c r="C14" i="1"/>
  <c r="B14" i="1"/>
  <c r="Z13" i="1"/>
  <c r="AA13" i="1" s="1"/>
  <c r="Y13" i="1"/>
  <c r="X13" i="1"/>
  <c r="U13" i="1"/>
  <c r="R13" i="1"/>
  <c r="O13" i="1"/>
  <c r="L13" i="1"/>
  <c r="I13" i="1"/>
  <c r="F13" i="1"/>
  <c r="C13" i="1"/>
  <c r="B13" i="1"/>
  <c r="Z12" i="1"/>
  <c r="AA12" i="1" s="1"/>
  <c r="Y12" i="1"/>
  <c r="X12" i="1"/>
  <c r="U12" i="1"/>
  <c r="R12" i="1"/>
  <c r="O12" i="1"/>
  <c r="L12" i="1"/>
  <c r="I12" i="1"/>
  <c r="F12" i="1"/>
  <c r="C12" i="1"/>
  <c r="B12" i="1"/>
  <c r="Z11" i="1"/>
  <c r="AA11" i="1" s="1"/>
  <c r="Y11" i="1"/>
  <c r="X11" i="1"/>
  <c r="U11" i="1"/>
  <c r="R11" i="1"/>
  <c r="O11" i="1"/>
  <c r="L11" i="1"/>
  <c r="I11" i="1"/>
  <c r="F11" i="1"/>
  <c r="C11" i="1"/>
  <c r="B11" i="1"/>
  <c r="AA49" i="1" l="1"/>
  <c r="F49" i="1"/>
</calcChain>
</file>

<file path=xl/sharedStrings.xml><?xml version="1.0" encoding="utf-8"?>
<sst xmlns="http://schemas.openxmlformats.org/spreadsheetml/2006/main" count="51" uniqueCount="23">
  <si>
    <t>TABEL 87</t>
  </si>
  <si>
    <t xml:space="preserve">PERSENTASE TEMPAT PENGELOLAAN PANGAN (TPP) YANG MEMENUHI SYARAT KESEHATAN  MENURUT KECAMATAN </t>
  </si>
  <si>
    <t>KABUPATEN KLATEN</t>
  </si>
  <si>
    <t>TAHUN 2025</t>
  </si>
  <si>
    <t>NO</t>
  </si>
  <si>
    <t>KECAMATAN</t>
  </si>
  <si>
    <t>PUSKESMAS</t>
  </si>
  <si>
    <t>JASA BOGA</t>
  </si>
  <si>
    <t>RESTORAN</t>
  </si>
  <si>
    <t>TPP TERTENTU</t>
  </si>
  <si>
    <t>DEPOT AIR MINUM</t>
  </si>
  <si>
    <t>RUMAH MAKAN</t>
  </si>
  <si>
    <t>KELOMPOK GERAI PANGAN JAJANAN</t>
  </si>
  <si>
    <t>SENTRA PANGAN JAJANAN/KANTIN</t>
  </si>
  <si>
    <t>TPP MEMENUHI SYARAT</t>
  </si>
  <si>
    <t>TERDAFTAR</t>
  </si>
  <si>
    <t>LAIK HSP</t>
  </si>
  <si>
    <t>JUMLAH</t>
  </si>
  <si>
    <t>%</t>
  </si>
  <si>
    <t>2</t>
  </si>
  <si>
    <t>3</t>
  </si>
  <si>
    <t>TOTAL</t>
  </si>
  <si>
    <t>Sumber: Pokja Kesehatan Lingkungan, Kesehatan Kerja dan Olahraga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</si>
</sst>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sz val="12"/>
      <color rgb="FFC00000"/>
      <name val="Arial"/>
      <family val="2"/>
    </font>
    <font>
      <b/>
      <sz val="12"/>
      <color rgb="FF000000"/>
      <name val="Arial"/>
      <family val="2"/>
    </font>
    <font>
      <sz val="11"/>
      <name val="Calibri"/>
      <family val="2"/>
    </font>
    <font>
      <b/>
      <i/>
      <sz val="12"/>
      <color rgb="FF000000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/>
    <xf numFmtId="0" fontId="7" fillId="0" borderId="4" xfId="0" applyFont="1" applyBorder="1"/>
    <xf numFmtId="0" fontId="6" fillId="0" borderId="2" xfId="0" applyFont="1" applyBorder="1" applyAlignment="1">
      <alignment horizontal="center" vertical="center" wrapText="1"/>
    </xf>
    <xf numFmtId="0" fontId="7" fillId="0" borderId="5" xfId="0" applyFont="1" applyBorder="1"/>
    <xf numFmtId="0" fontId="7" fillId="0" borderId="6" xfId="0" applyFont="1" applyBorder="1"/>
    <xf numFmtId="0" fontId="6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top"/>
    </xf>
    <xf numFmtId="0" fontId="1" fillId="0" borderId="8" xfId="0" applyFont="1" applyBorder="1" applyAlignment="1">
      <alignment vertical="center"/>
    </xf>
    <xf numFmtId="0" fontId="6" fillId="0" borderId="8" xfId="0" applyFont="1" applyBorder="1" applyAlignment="1">
      <alignment horizontal="left" vertical="top"/>
    </xf>
    <xf numFmtId="0" fontId="6" fillId="0" borderId="8" xfId="0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6"/>
  <sheetViews>
    <sheetView tabSelected="1" zoomScale="75" zoomScaleNormal="75" workbookViewId="0">
      <selection activeCell="A3" sqref="A3:AA3"/>
    </sheetView>
  </sheetViews>
  <sheetFormatPr defaultColWidth="14.42578125" defaultRowHeight="15" x14ac:dyDescent="0.25"/>
  <cols>
    <col min="1" max="1" width="5.140625" customWidth="1"/>
    <col min="2" max="2" width="20.42578125" customWidth="1"/>
    <col min="3" max="3" width="27.7109375" bestFit="1" customWidth="1"/>
    <col min="4" max="4" width="20.28515625" customWidth="1"/>
    <col min="5" max="5" width="12.140625" customWidth="1"/>
    <col min="6" max="6" width="11.42578125" customWidth="1"/>
    <col min="7" max="7" width="14.140625" customWidth="1"/>
    <col min="8" max="8" width="11" customWidth="1"/>
    <col min="9" max="9" width="11.28515625" customWidth="1"/>
    <col min="10" max="10" width="14.140625" customWidth="1"/>
    <col min="11" max="11" width="10.140625" customWidth="1"/>
    <col min="12" max="12" width="8.7109375" customWidth="1"/>
    <col min="13" max="13" width="14.140625" customWidth="1"/>
    <col min="14" max="15" width="9.42578125" customWidth="1"/>
    <col min="16" max="16" width="14.140625" customWidth="1"/>
    <col min="17" max="17" width="11.42578125" customWidth="1"/>
    <col min="18" max="18" width="12.28515625" customWidth="1"/>
    <col min="19" max="19" width="15.42578125" customWidth="1"/>
    <col min="20" max="20" width="12.7109375" customWidth="1"/>
    <col min="21" max="21" width="10.140625" customWidth="1"/>
    <col min="22" max="22" width="14.140625" customWidth="1"/>
    <col min="23" max="23" width="10.28515625" customWidth="1"/>
    <col min="24" max="24" width="11.7109375" customWidth="1"/>
    <col min="25" max="25" width="15.42578125" customWidth="1"/>
    <col min="26" max="26" width="12.28515625" customWidth="1"/>
    <col min="27" max="27" width="15.42578125" customWidth="1"/>
    <col min="28" max="28" width="5.7109375" customWidth="1"/>
  </cols>
  <sheetData>
    <row r="1" spans="1:28" ht="15.75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15.75" x14ac:dyDescent="0.25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8" x14ac:dyDescent="0.2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6"/>
    </row>
    <row r="4" spans="1:28" ht="15.75" x14ac:dyDescent="0.25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/>
    </row>
    <row r="5" spans="1:28" ht="20.100000000000001" customHeight="1" x14ac:dyDescent="0.25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9"/>
    </row>
    <row r="6" spans="1:28" ht="15.75" x14ac:dyDescent="0.25">
      <c r="A6" s="4"/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40.5" customHeight="1" x14ac:dyDescent="0.25">
      <c r="A7" s="11" t="s">
        <v>4</v>
      </c>
      <c r="B7" s="11" t="s">
        <v>5</v>
      </c>
      <c r="C7" s="11" t="s">
        <v>6</v>
      </c>
      <c r="D7" s="12" t="s">
        <v>7</v>
      </c>
      <c r="E7" s="13"/>
      <c r="F7" s="14"/>
      <c r="G7" s="15" t="s">
        <v>8</v>
      </c>
      <c r="H7" s="13"/>
      <c r="I7" s="14"/>
      <c r="J7" s="15" t="s">
        <v>9</v>
      </c>
      <c r="K7" s="13"/>
      <c r="L7" s="14"/>
      <c r="M7" s="15" t="s">
        <v>10</v>
      </c>
      <c r="N7" s="13"/>
      <c r="O7" s="14"/>
      <c r="P7" s="15" t="s">
        <v>11</v>
      </c>
      <c r="Q7" s="13"/>
      <c r="R7" s="14"/>
      <c r="S7" s="15" t="s">
        <v>12</v>
      </c>
      <c r="T7" s="13"/>
      <c r="U7" s="14"/>
      <c r="V7" s="15" t="s">
        <v>13</v>
      </c>
      <c r="W7" s="13"/>
      <c r="X7" s="14"/>
      <c r="Y7" s="15" t="s">
        <v>14</v>
      </c>
      <c r="Z7" s="13"/>
      <c r="AA7" s="14"/>
      <c r="AB7" s="3"/>
    </row>
    <row r="8" spans="1:28" ht="20.100000000000001" customHeight="1" x14ac:dyDescent="0.25">
      <c r="A8" s="16"/>
      <c r="B8" s="16"/>
      <c r="C8" s="16"/>
      <c r="D8" s="11" t="s">
        <v>15</v>
      </c>
      <c r="E8" s="12" t="s">
        <v>16</v>
      </c>
      <c r="F8" s="14"/>
      <c r="G8" s="11" t="s">
        <v>15</v>
      </c>
      <c r="H8" s="12" t="s">
        <v>16</v>
      </c>
      <c r="I8" s="14"/>
      <c r="J8" s="11" t="s">
        <v>15</v>
      </c>
      <c r="K8" s="12" t="s">
        <v>16</v>
      </c>
      <c r="L8" s="14"/>
      <c r="M8" s="11" t="s">
        <v>15</v>
      </c>
      <c r="N8" s="12" t="s">
        <v>16</v>
      </c>
      <c r="O8" s="14"/>
      <c r="P8" s="11" t="s">
        <v>15</v>
      </c>
      <c r="Q8" s="12" t="s">
        <v>16</v>
      </c>
      <c r="R8" s="14"/>
      <c r="S8" s="11" t="s">
        <v>15</v>
      </c>
      <c r="T8" s="12" t="s">
        <v>16</v>
      </c>
      <c r="U8" s="14"/>
      <c r="V8" s="11" t="s">
        <v>15</v>
      </c>
      <c r="W8" s="12" t="s">
        <v>16</v>
      </c>
      <c r="X8" s="14"/>
      <c r="Y8" s="11" t="s">
        <v>15</v>
      </c>
      <c r="Z8" s="12" t="s">
        <v>16</v>
      </c>
      <c r="AA8" s="14"/>
      <c r="AB8" s="3"/>
    </row>
    <row r="9" spans="1:28" ht="15.75" x14ac:dyDescent="0.25">
      <c r="A9" s="17"/>
      <c r="B9" s="17"/>
      <c r="C9" s="17"/>
      <c r="D9" s="17"/>
      <c r="E9" s="18" t="s">
        <v>17</v>
      </c>
      <c r="F9" s="18" t="s">
        <v>18</v>
      </c>
      <c r="G9" s="17"/>
      <c r="H9" s="18" t="s">
        <v>17</v>
      </c>
      <c r="I9" s="18" t="s">
        <v>18</v>
      </c>
      <c r="J9" s="17"/>
      <c r="K9" s="18" t="s">
        <v>17</v>
      </c>
      <c r="L9" s="18" t="s">
        <v>18</v>
      </c>
      <c r="M9" s="17"/>
      <c r="N9" s="18" t="s">
        <v>17</v>
      </c>
      <c r="O9" s="18" t="s">
        <v>18</v>
      </c>
      <c r="P9" s="17"/>
      <c r="Q9" s="18" t="s">
        <v>17</v>
      </c>
      <c r="R9" s="18" t="s">
        <v>18</v>
      </c>
      <c r="S9" s="17"/>
      <c r="T9" s="18" t="s">
        <v>17</v>
      </c>
      <c r="U9" s="18" t="s">
        <v>18</v>
      </c>
      <c r="V9" s="17"/>
      <c r="W9" s="18" t="s">
        <v>17</v>
      </c>
      <c r="X9" s="18" t="s">
        <v>18</v>
      </c>
      <c r="Y9" s="17"/>
      <c r="Z9" s="18" t="s">
        <v>17</v>
      </c>
      <c r="AA9" s="18" t="s">
        <v>18</v>
      </c>
      <c r="AB9" s="3"/>
    </row>
    <row r="10" spans="1:28" x14ac:dyDescent="0.25">
      <c r="A10" s="19">
        <v>1</v>
      </c>
      <c r="B10" s="19">
        <v>2</v>
      </c>
      <c r="C10" s="19">
        <v>3</v>
      </c>
      <c r="D10" s="19">
        <v>4</v>
      </c>
      <c r="E10" s="19">
        <v>5</v>
      </c>
      <c r="F10" s="19">
        <v>6</v>
      </c>
      <c r="G10" s="19">
        <v>7</v>
      </c>
      <c r="H10" s="19">
        <v>8</v>
      </c>
      <c r="I10" s="19">
        <v>9</v>
      </c>
      <c r="J10" s="19">
        <v>10</v>
      </c>
      <c r="K10" s="19">
        <v>11</v>
      </c>
      <c r="L10" s="19">
        <v>12</v>
      </c>
      <c r="M10" s="19">
        <v>13</v>
      </c>
      <c r="N10" s="19">
        <v>14</v>
      </c>
      <c r="O10" s="19">
        <v>15</v>
      </c>
      <c r="P10" s="19">
        <v>16</v>
      </c>
      <c r="Q10" s="19">
        <v>17</v>
      </c>
      <c r="R10" s="19">
        <v>18</v>
      </c>
      <c r="S10" s="19">
        <v>19</v>
      </c>
      <c r="T10" s="19">
        <v>20</v>
      </c>
      <c r="U10" s="19">
        <v>21</v>
      </c>
      <c r="V10" s="19">
        <v>22</v>
      </c>
      <c r="W10" s="19">
        <v>23</v>
      </c>
      <c r="X10" s="19">
        <v>24</v>
      </c>
      <c r="Y10" s="19">
        <v>22</v>
      </c>
      <c r="Z10" s="19">
        <v>23</v>
      </c>
      <c r="AA10" s="19">
        <v>24</v>
      </c>
      <c r="AB10" s="20"/>
    </row>
    <row r="11" spans="1:28" ht="15.75" x14ac:dyDescent="0.25">
      <c r="A11" s="21">
        <v>1</v>
      </c>
      <c r="B11" s="22" t="str">
        <f>'[1]11'!B9</f>
        <v>Prambanan</v>
      </c>
      <c r="C11" s="22" t="str">
        <f>'[1]11'!C9</f>
        <v>Puskesmas Prambanan</v>
      </c>
      <c r="D11" s="23">
        <v>16</v>
      </c>
      <c r="E11" s="23">
        <v>14</v>
      </c>
      <c r="F11" s="24">
        <f t="shared" ref="F11" si="0">E11/D11*100</f>
        <v>87.5</v>
      </c>
      <c r="G11" s="23">
        <v>13</v>
      </c>
      <c r="H11" s="23">
        <v>12</v>
      </c>
      <c r="I11" s="24">
        <f t="shared" ref="I11:I12" si="1">H11/G11*100</f>
        <v>92.307692307692307</v>
      </c>
      <c r="J11" s="23">
        <v>0</v>
      </c>
      <c r="K11" s="23">
        <v>0</v>
      </c>
      <c r="L11" s="25">
        <f>IFERROR(K11/J11*100,0)</f>
        <v>0</v>
      </c>
      <c r="M11" s="23">
        <v>5</v>
      </c>
      <c r="N11" s="23">
        <v>3</v>
      </c>
      <c r="O11" s="24">
        <f t="shared" ref="O11:O44" si="2">N11/M11*100</f>
        <v>60</v>
      </c>
      <c r="P11" s="23">
        <v>5</v>
      </c>
      <c r="Q11" s="23">
        <v>5</v>
      </c>
      <c r="R11" s="24">
        <f t="shared" ref="R11:R16" si="3">Q11/P11*100</f>
        <v>100</v>
      </c>
      <c r="S11" s="23">
        <v>15</v>
      </c>
      <c r="T11" s="23">
        <v>12</v>
      </c>
      <c r="U11" s="24">
        <f t="shared" ref="U11:U14" si="4">T11/S11*100</f>
        <v>80</v>
      </c>
      <c r="V11" s="23">
        <v>2</v>
      </c>
      <c r="W11" s="23">
        <v>2</v>
      </c>
      <c r="X11" s="24">
        <f t="shared" ref="X11:X16" si="5">W11/V11*100</f>
        <v>100</v>
      </c>
      <c r="Y11" s="23">
        <f t="shared" ref="Y11:Z26" si="6">D11+G11+J11+M11+P11+S11+V11</f>
        <v>56</v>
      </c>
      <c r="Z11" s="23">
        <f t="shared" si="6"/>
        <v>48</v>
      </c>
      <c r="AA11" s="24">
        <f t="shared" ref="AA11:AA44" si="7">Z11/Y11*100</f>
        <v>85.714285714285708</v>
      </c>
      <c r="AB11" s="3"/>
    </row>
    <row r="12" spans="1:28" ht="15.75" x14ac:dyDescent="0.25">
      <c r="A12" s="26" t="s">
        <v>19</v>
      </c>
      <c r="B12" s="22" t="str">
        <f>'[1]11'!B10</f>
        <v>Prambanan</v>
      </c>
      <c r="C12" s="27" t="str">
        <f>'[1]11'!C10</f>
        <v>Puskesmas Kebondalem Lor</v>
      </c>
      <c r="D12" s="28">
        <v>11</v>
      </c>
      <c r="E12" s="28">
        <v>7</v>
      </c>
      <c r="F12" s="25">
        <f>IFERROR(E12/D12*100,0)</f>
        <v>63.636363636363633</v>
      </c>
      <c r="G12" s="28">
        <v>6</v>
      </c>
      <c r="H12" s="28">
        <v>6</v>
      </c>
      <c r="I12" s="25">
        <f t="shared" si="1"/>
        <v>100</v>
      </c>
      <c r="J12" s="28">
        <v>1</v>
      </c>
      <c r="K12" s="28">
        <v>0</v>
      </c>
      <c r="L12" s="25">
        <f>IFERROR(K12/J12*100,0)</f>
        <v>0</v>
      </c>
      <c r="M12" s="28">
        <v>15</v>
      </c>
      <c r="N12" s="28">
        <v>11</v>
      </c>
      <c r="O12" s="25">
        <f t="shared" si="2"/>
        <v>73.333333333333329</v>
      </c>
      <c r="P12" s="28">
        <v>16</v>
      </c>
      <c r="Q12" s="28">
        <v>4</v>
      </c>
      <c r="R12" s="25">
        <f t="shared" si="3"/>
        <v>25</v>
      </c>
      <c r="S12" s="28">
        <v>5</v>
      </c>
      <c r="T12" s="28">
        <v>5</v>
      </c>
      <c r="U12" s="25">
        <f t="shared" si="4"/>
        <v>100</v>
      </c>
      <c r="V12" s="28">
        <v>5</v>
      </c>
      <c r="W12" s="28">
        <v>5</v>
      </c>
      <c r="X12" s="25">
        <f t="shared" si="5"/>
        <v>100</v>
      </c>
      <c r="Y12" s="28">
        <f t="shared" si="6"/>
        <v>59</v>
      </c>
      <c r="Z12" s="28">
        <f t="shared" si="6"/>
        <v>38</v>
      </c>
      <c r="AA12" s="25">
        <f t="shared" si="7"/>
        <v>64.406779661016941</v>
      </c>
      <c r="AB12" s="3"/>
    </row>
    <row r="13" spans="1:28" ht="15.75" x14ac:dyDescent="0.25">
      <c r="A13" s="26" t="s">
        <v>20</v>
      </c>
      <c r="B13" s="27" t="str">
        <f>'[1]11'!B11</f>
        <v>Gantiwarno</v>
      </c>
      <c r="C13" s="27" t="str">
        <f>'[1]11'!C11</f>
        <v>Puskesmas Gantiwarno</v>
      </c>
      <c r="D13" s="28">
        <v>4</v>
      </c>
      <c r="E13" s="28">
        <v>4</v>
      </c>
      <c r="F13" s="25">
        <f t="shared" ref="F13:F44" si="8">IFERROR(E13/D13*100,0)</f>
        <v>100</v>
      </c>
      <c r="G13" s="28">
        <v>0</v>
      </c>
      <c r="H13" s="28">
        <v>0</v>
      </c>
      <c r="I13" s="25">
        <f>IFERROR(H13/G13*100,0)</f>
        <v>0</v>
      </c>
      <c r="J13" s="28">
        <v>21</v>
      </c>
      <c r="K13" s="28">
        <v>21</v>
      </c>
      <c r="L13" s="25">
        <f t="shared" ref="L13:L44" si="9">IFERROR(K13/J13*100,0)</f>
        <v>100</v>
      </c>
      <c r="M13" s="28">
        <v>9</v>
      </c>
      <c r="N13" s="28">
        <v>9</v>
      </c>
      <c r="O13" s="25">
        <f t="shared" si="2"/>
        <v>100</v>
      </c>
      <c r="P13" s="28">
        <v>29</v>
      </c>
      <c r="Q13" s="28">
        <v>29</v>
      </c>
      <c r="R13" s="25">
        <f t="shared" si="3"/>
        <v>100</v>
      </c>
      <c r="S13" s="28">
        <v>36</v>
      </c>
      <c r="T13" s="28">
        <v>36</v>
      </c>
      <c r="U13" s="25">
        <f t="shared" si="4"/>
        <v>100</v>
      </c>
      <c r="V13" s="28">
        <v>36</v>
      </c>
      <c r="W13" s="28">
        <v>36</v>
      </c>
      <c r="X13" s="25">
        <f t="shared" si="5"/>
        <v>100</v>
      </c>
      <c r="Y13" s="28">
        <f t="shared" si="6"/>
        <v>135</v>
      </c>
      <c r="Z13" s="28">
        <f t="shared" si="6"/>
        <v>135</v>
      </c>
      <c r="AA13" s="25">
        <f t="shared" si="7"/>
        <v>100</v>
      </c>
      <c r="AB13" s="3"/>
    </row>
    <row r="14" spans="1:28" ht="15.75" x14ac:dyDescent="0.25">
      <c r="A14" s="29">
        <v>4</v>
      </c>
      <c r="B14" s="27" t="str">
        <f>'[1]11'!B12</f>
        <v>Wedi</v>
      </c>
      <c r="C14" s="27" t="str">
        <f>'[1]11'!C12</f>
        <v>Puskesmas Wedi</v>
      </c>
      <c r="D14" s="28">
        <v>0</v>
      </c>
      <c r="E14" s="30">
        <v>0</v>
      </c>
      <c r="F14" s="25">
        <f t="shared" si="8"/>
        <v>0</v>
      </c>
      <c r="G14" s="28">
        <v>0</v>
      </c>
      <c r="H14" s="28">
        <v>0</v>
      </c>
      <c r="I14" s="25">
        <f t="shared" ref="I14:I44" si="10">IFERROR(H14/G14*100,0)</f>
        <v>0</v>
      </c>
      <c r="J14" s="28">
        <v>7</v>
      </c>
      <c r="K14" s="28">
        <v>3</v>
      </c>
      <c r="L14" s="25">
        <f t="shared" si="9"/>
        <v>42.857142857142854</v>
      </c>
      <c r="M14" s="28">
        <v>17</v>
      </c>
      <c r="N14" s="28">
        <v>4</v>
      </c>
      <c r="O14" s="25">
        <f t="shared" si="2"/>
        <v>23.52941176470588</v>
      </c>
      <c r="P14" s="28">
        <v>132</v>
      </c>
      <c r="Q14" s="28">
        <v>6</v>
      </c>
      <c r="R14" s="25">
        <f t="shared" si="3"/>
        <v>4.5454545454545459</v>
      </c>
      <c r="S14" s="28">
        <v>87</v>
      </c>
      <c r="T14" s="28">
        <v>12</v>
      </c>
      <c r="U14" s="25">
        <f t="shared" si="4"/>
        <v>13.793103448275861</v>
      </c>
      <c r="V14" s="28">
        <v>10</v>
      </c>
      <c r="W14" s="28">
        <v>0</v>
      </c>
      <c r="X14" s="25">
        <f t="shared" si="5"/>
        <v>0</v>
      </c>
      <c r="Y14" s="28">
        <f t="shared" si="6"/>
        <v>253</v>
      </c>
      <c r="Z14" s="28">
        <f t="shared" si="6"/>
        <v>25</v>
      </c>
      <c r="AA14" s="25">
        <f t="shared" si="7"/>
        <v>9.8814229249011856</v>
      </c>
      <c r="AB14" s="3"/>
    </row>
    <row r="15" spans="1:28" ht="15.75" x14ac:dyDescent="0.25">
      <c r="A15" s="29">
        <v>5</v>
      </c>
      <c r="B15" s="27" t="str">
        <f>'[1]11'!B13</f>
        <v>Bayat</v>
      </c>
      <c r="C15" s="27" t="str">
        <f>'[1]11'!C13</f>
        <v>Puskesmas Bayat</v>
      </c>
      <c r="D15" s="28">
        <v>6</v>
      </c>
      <c r="E15" s="30">
        <v>5</v>
      </c>
      <c r="F15" s="25">
        <f t="shared" si="8"/>
        <v>83.333333333333343</v>
      </c>
      <c r="G15" s="28">
        <v>0</v>
      </c>
      <c r="H15" s="28">
        <v>0</v>
      </c>
      <c r="I15" s="25">
        <f t="shared" si="10"/>
        <v>0</v>
      </c>
      <c r="J15" s="28">
        <v>0</v>
      </c>
      <c r="K15" s="28">
        <v>0</v>
      </c>
      <c r="L15" s="25">
        <f t="shared" si="9"/>
        <v>0</v>
      </c>
      <c r="M15" s="28">
        <v>27</v>
      </c>
      <c r="N15" s="28">
        <v>15</v>
      </c>
      <c r="O15" s="25">
        <f t="shared" si="2"/>
        <v>55.555555555555557</v>
      </c>
      <c r="P15" s="28">
        <v>7</v>
      </c>
      <c r="Q15" s="28">
        <v>7</v>
      </c>
      <c r="R15" s="25">
        <f t="shared" si="3"/>
        <v>100</v>
      </c>
      <c r="S15" s="28">
        <v>0</v>
      </c>
      <c r="T15" s="28">
        <v>0</v>
      </c>
      <c r="U15" s="25">
        <f>IFERROR(T15/S15*100,0)</f>
        <v>0</v>
      </c>
      <c r="V15" s="28">
        <v>5</v>
      </c>
      <c r="W15" s="28">
        <v>1</v>
      </c>
      <c r="X15" s="25">
        <f t="shared" si="5"/>
        <v>20</v>
      </c>
      <c r="Y15" s="28">
        <f t="shared" si="6"/>
        <v>45</v>
      </c>
      <c r="Z15" s="28">
        <f t="shared" si="6"/>
        <v>28</v>
      </c>
      <c r="AA15" s="25">
        <f t="shared" si="7"/>
        <v>62.222222222222221</v>
      </c>
      <c r="AB15" s="3"/>
    </row>
    <row r="16" spans="1:28" ht="15.75" x14ac:dyDescent="0.25">
      <c r="A16" s="29">
        <v>6</v>
      </c>
      <c r="B16" s="27" t="str">
        <f>'[1]11'!B14</f>
        <v>Cawas</v>
      </c>
      <c r="C16" s="27" t="str">
        <f>'[1]11'!C14</f>
        <v>Puskesmas Cawas I</v>
      </c>
      <c r="D16" s="28">
        <v>4</v>
      </c>
      <c r="E16" s="30">
        <v>4</v>
      </c>
      <c r="F16" s="25">
        <f t="shared" si="8"/>
        <v>100</v>
      </c>
      <c r="G16" s="28">
        <v>0</v>
      </c>
      <c r="H16" s="28">
        <v>0</v>
      </c>
      <c r="I16" s="25">
        <f t="shared" si="10"/>
        <v>0</v>
      </c>
      <c r="J16" s="28">
        <v>8</v>
      </c>
      <c r="K16" s="28">
        <v>0</v>
      </c>
      <c r="L16" s="25">
        <f t="shared" si="9"/>
        <v>0</v>
      </c>
      <c r="M16" s="28">
        <v>16</v>
      </c>
      <c r="N16" s="28">
        <v>12</v>
      </c>
      <c r="O16" s="25">
        <f t="shared" si="2"/>
        <v>75</v>
      </c>
      <c r="P16" s="28">
        <v>143</v>
      </c>
      <c r="Q16" s="28">
        <v>75</v>
      </c>
      <c r="R16" s="25">
        <f t="shared" si="3"/>
        <v>52.447552447552447</v>
      </c>
      <c r="S16" s="28">
        <v>218</v>
      </c>
      <c r="T16" s="28">
        <v>159</v>
      </c>
      <c r="U16" s="25">
        <f t="shared" ref="U16:U44" si="11">IFERROR(T16/S16*100,0)</f>
        <v>72.935779816513758</v>
      </c>
      <c r="V16" s="28">
        <v>24</v>
      </c>
      <c r="W16" s="28">
        <v>0</v>
      </c>
      <c r="X16" s="25">
        <f t="shared" si="5"/>
        <v>0</v>
      </c>
      <c r="Y16" s="28">
        <f t="shared" si="6"/>
        <v>413</v>
      </c>
      <c r="Z16" s="28">
        <f t="shared" si="6"/>
        <v>250</v>
      </c>
      <c r="AA16" s="25">
        <f t="shared" si="7"/>
        <v>60.53268765133172</v>
      </c>
      <c r="AB16" s="3"/>
    </row>
    <row r="17" spans="1:28" ht="15.75" x14ac:dyDescent="0.25">
      <c r="A17" s="29">
        <v>7</v>
      </c>
      <c r="B17" s="27" t="str">
        <f>'[1]11'!B15</f>
        <v>Cawas</v>
      </c>
      <c r="C17" s="27" t="str">
        <f>'[1]11'!C15</f>
        <v>Puskesmas Cawas II</v>
      </c>
      <c r="D17" s="28">
        <v>7</v>
      </c>
      <c r="E17" s="28">
        <v>7</v>
      </c>
      <c r="F17" s="25">
        <f t="shared" si="8"/>
        <v>100</v>
      </c>
      <c r="G17" s="28">
        <v>0</v>
      </c>
      <c r="H17" s="28">
        <v>0</v>
      </c>
      <c r="I17" s="25">
        <f t="shared" si="10"/>
        <v>0</v>
      </c>
      <c r="J17" s="28">
        <v>0</v>
      </c>
      <c r="K17" s="28">
        <v>0</v>
      </c>
      <c r="L17" s="25">
        <f t="shared" si="9"/>
        <v>0</v>
      </c>
      <c r="M17" s="28">
        <v>11</v>
      </c>
      <c r="N17" s="28">
        <v>11</v>
      </c>
      <c r="O17" s="25">
        <f t="shared" si="2"/>
        <v>100</v>
      </c>
      <c r="P17" s="28">
        <v>0</v>
      </c>
      <c r="Q17" s="28">
        <v>0</v>
      </c>
      <c r="R17" s="25">
        <f>IFERROR(Q17/P17*100,0)</f>
        <v>0</v>
      </c>
      <c r="S17" s="28">
        <v>0</v>
      </c>
      <c r="T17" s="28">
        <v>0</v>
      </c>
      <c r="U17" s="25">
        <f t="shared" si="11"/>
        <v>0</v>
      </c>
      <c r="V17" s="28">
        <v>0</v>
      </c>
      <c r="W17" s="28">
        <v>0</v>
      </c>
      <c r="X17" s="25">
        <f>IFERROR(W17/V17*100,0)</f>
        <v>0</v>
      </c>
      <c r="Y17" s="28">
        <f t="shared" si="6"/>
        <v>18</v>
      </c>
      <c r="Z17" s="28">
        <f t="shared" si="6"/>
        <v>18</v>
      </c>
      <c r="AA17" s="25">
        <f t="shared" si="7"/>
        <v>100</v>
      </c>
      <c r="AB17" s="3"/>
    </row>
    <row r="18" spans="1:28" ht="15.75" x14ac:dyDescent="0.25">
      <c r="A18" s="29">
        <v>8</v>
      </c>
      <c r="B18" s="27" t="str">
        <f>'[1]11'!B16</f>
        <v>Trucuk</v>
      </c>
      <c r="C18" s="27" t="str">
        <f>'[1]11'!C16</f>
        <v>Puskesmas Trucuk I</v>
      </c>
      <c r="D18" s="28">
        <v>7</v>
      </c>
      <c r="E18" s="28">
        <v>7</v>
      </c>
      <c r="F18" s="25">
        <f t="shared" si="8"/>
        <v>100</v>
      </c>
      <c r="G18" s="28">
        <v>0</v>
      </c>
      <c r="H18" s="28">
        <v>0</v>
      </c>
      <c r="I18" s="25">
        <f t="shared" si="10"/>
        <v>0</v>
      </c>
      <c r="J18" s="28">
        <v>0</v>
      </c>
      <c r="K18" s="28">
        <v>0</v>
      </c>
      <c r="L18" s="25">
        <f t="shared" si="9"/>
        <v>0</v>
      </c>
      <c r="M18" s="28">
        <v>7</v>
      </c>
      <c r="N18" s="28">
        <v>7</v>
      </c>
      <c r="O18" s="25">
        <f t="shared" si="2"/>
        <v>100</v>
      </c>
      <c r="P18" s="28">
        <v>6</v>
      </c>
      <c r="Q18" s="28">
        <v>6</v>
      </c>
      <c r="R18" s="25">
        <f t="shared" ref="R18:R44" si="12">IFERROR(Q18/P18*100,0)</f>
        <v>100</v>
      </c>
      <c r="S18" s="28">
        <v>9</v>
      </c>
      <c r="T18" s="28">
        <v>0</v>
      </c>
      <c r="U18" s="25">
        <f t="shared" si="11"/>
        <v>0</v>
      </c>
      <c r="V18" s="28">
        <v>2</v>
      </c>
      <c r="W18" s="28">
        <v>2</v>
      </c>
      <c r="X18" s="25">
        <f t="shared" ref="X18:X44" si="13">IFERROR(W18/V18*100,0)</f>
        <v>100</v>
      </c>
      <c r="Y18" s="28">
        <f t="shared" si="6"/>
        <v>31</v>
      </c>
      <c r="Z18" s="28">
        <f t="shared" si="6"/>
        <v>22</v>
      </c>
      <c r="AA18" s="25">
        <f t="shared" si="7"/>
        <v>70.967741935483872</v>
      </c>
      <c r="AB18" s="3"/>
    </row>
    <row r="19" spans="1:28" ht="15.75" x14ac:dyDescent="0.25">
      <c r="A19" s="29">
        <v>9</v>
      </c>
      <c r="B19" s="27" t="str">
        <f>'[1]11'!B17</f>
        <v>Trucuk</v>
      </c>
      <c r="C19" s="27" t="str">
        <f>'[1]11'!C17</f>
        <v>Puskesmas Trucuk II</v>
      </c>
      <c r="D19" s="28">
        <v>5</v>
      </c>
      <c r="E19" s="28">
        <v>3</v>
      </c>
      <c r="F19" s="25">
        <f t="shared" si="8"/>
        <v>60</v>
      </c>
      <c r="G19" s="28">
        <v>0</v>
      </c>
      <c r="H19" s="28">
        <v>0</v>
      </c>
      <c r="I19" s="25">
        <f t="shared" si="10"/>
        <v>0</v>
      </c>
      <c r="J19" s="28">
        <v>3</v>
      </c>
      <c r="K19" s="28">
        <v>1</v>
      </c>
      <c r="L19" s="25">
        <f t="shared" si="9"/>
        <v>33.333333333333329</v>
      </c>
      <c r="M19" s="28">
        <v>7</v>
      </c>
      <c r="N19" s="28">
        <v>7</v>
      </c>
      <c r="O19" s="25">
        <f t="shared" si="2"/>
        <v>100</v>
      </c>
      <c r="P19" s="28">
        <v>21</v>
      </c>
      <c r="Q19" s="28">
        <v>6</v>
      </c>
      <c r="R19" s="25">
        <f t="shared" si="12"/>
        <v>28.571428571428569</v>
      </c>
      <c r="S19" s="28">
        <v>4</v>
      </c>
      <c r="T19" s="28">
        <v>2</v>
      </c>
      <c r="U19" s="25">
        <f t="shared" si="11"/>
        <v>50</v>
      </c>
      <c r="V19" s="28">
        <v>2</v>
      </c>
      <c r="W19" s="28">
        <v>1</v>
      </c>
      <c r="X19" s="25">
        <f t="shared" si="13"/>
        <v>50</v>
      </c>
      <c r="Y19" s="28">
        <f t="shared" si="6"/>
        <v>42</v>
      </c>
      <c r="Z19" s="28">
        <f t="shared" si="6"/>
        <v>20</v>
      </c>
      <c r="AA19" s="25">
        <f t="shared" si="7"/>
        <v>47.619047619047613</v>
      </c>
      <c r="AB19" s="3"/>
    </row>
    <row r="20" spans="1:28" ht="15.75" x14ac:dyDescent="0.25">
      <c r="A20" s="29">
        <v>10</v>
      </c>
      <c r="B20" s="27" t="str">
        <f>'[1]11'!B18</f>
        <v>Kalikotes</v>
      </c>
      <c r="C20" s="27" t="str">
        <f>'[1]11'!C18</f>
        <v>Puskesmas Kalikotes</v>
      </c>
      <c r="D20" s="28">
        <v>5</v>
      </c>
      <c r="E20" s="30">
        <v>3</v>
      </c>
      <c r="F20" s="25">
        <f t="shared" si="8"/>
        <v>60</v>
      </c>
      <c r="G20" s="28">
        <v>0</v>
      </c>
      <c r="H20" s="28">
        <v>0</v>
      </c>
      <c r="I20" s="25">
        <f t="shared" si="10"/>
        <v>0</v>
      </c>
      <c r="J20" s="28">
        <v>0</v>
      </c>
      <c r="K20" s="28">
        <v>0</v>
      </c>
      <c r="L20" s="25">
        <f t="shared" si="9"/>
        <v>0</v>
      </c>
      <c r="M20" s="28">
        <v>8</v>
      </c>
      <c r="N20" s="28">
        <v>1</v>
      </c>
      <c r="O20" s="25">
        <f t="shared" si="2"/>
        <v>12.5</v>
      </c>
      <c r="P20" s="28">
        <v>0</v>
      </c>
      <c r="Q20" s="28">
        <v>0</v>
      </c>
      <c r="R20" s="25">
        <f t="shared" si="12"/>
        <v>0</v>
      </c>
      <c r="S20" s="28">
        <v>0</v>
      </c>
      <c r="T20" s="28">
        <v>0</v>
      </c>
      <c r="U20" s="25">
        <f t="shared" si="11"/>
        <v>0</v>
      </c>
      <c r="V20" s="28">
        <v>3</v>
      </c>
      <c r="W20" s="28">
        <v>1</v>
      </c>
      <c r="X20" s="25">
        <f t="shared" si="13"/>
        <v>33.333333333333329</v>
      </c>
      <c r="Y20" s="28">
        <f t="shared" si="6"/>
        <v>16</v>
      </c>
      <c r="Z20" s="28">
        <f t="shared" si="6"/>
        <v>5</v>
      </c>
      <c r="AA20" s="25">
        <f t="shared" si="7"/>
        <v>31.25</v>
      </c>
      <c r="AB20" s="3"/>
    </row>
    <row r="21" spans="1:28" ht="15.75" x14ac:dyDescent="0.25">
      <c r="A21" s="29">
        <v>11</v>
      </c>
      <c r="B21" s="27" t="str">
        <f>'[1]11'!B19</f>
        <v>Kebonarum</v>
      </c>
      <c r="C21" s="27" t="str">
        <f>'[1]11'!C19</f>
        <v>Puskesmas Kebonarum</v>
      </c>
      <c r="D21" s="28">
        <v>3</v>
      </c>
      <c r="E21" s="30">
        <v>1</v>
      </c>
      <c r="F21" s="25">
        <f t="shared" si="8"/>
        <v>33.333333333333329</v>
      </c>
      <c r="G21" s="28">
        <v>0</v>
      </c>
      <c r="H21" s="28">
        <v>0</v>
      </c>
      <c r="I21" s="25">
        <f t="shared" si="10"/>
        <v>0</v>
      </c>
      <c r="J21" s="28">
        <v>2</v>
      </c>
      <c r="K21" s="28">
        <v>0</v>
      </c>
      <c r="L21" s="25">
        <f t="shared" si="9"/>
        <v>0</v>
      </c>
      <c r="M21" s="28">
        <v>3</v>
      </c>
      <c r="N21" s="28">
        <v>0</v>
      </c>
      <c r="O21" s="25">
        <f t="shared" si="2"/>
        <v>0</v>
      </c>
      <c r="P21" s="28">
        <v>19</v>
      </c>
      <c r="Q21" s="28">
        <v>0</v>
      </c>
      <c r="R21" s="25">
        <f t="shared" si="12"/>
        <v>0</v>
      </c>
      <c r="S21" s="28">
        <v>0</v>
      </c>
      <c r="T21" s="28">
        <v>0</v>
      </c>
      <c r="U21" s="25">
        <f t="shared" si="11"/>
        <v>0</v>
      </c>
      <c r="V21" s="28">
        <v>0</v>
      </c>
      <c r="W21" s="28">
        <v>0</v>
      </c>
      <c r="X21" s="25">
        <f t="shared" si="13"/>
        <v>0</v>
      </c>
      <c r="Y21" s="28">
        <f t="shared" si="6"/>
        <v>27</v>
      </c>
      <c r="Z21" s="28">
        <f t="shared" si="6"/>
        <v>1</v>
      </c>
      <c r="AA21" s="25">
        <f t="shared" si="7"/>
        <v>3.7037037037037033</v>
      </c>
      <c r="AB21" s="3"/>
    </row>
    <row r="22" spans="1:28" ht="15.75" x14ac:dyDescent="0.25">
      <c r="A22" s="29">
        <v>12</v>
      </c>
      <c r="B22" s="27" t="str">
        <f>'[1]11'!B20</f>
        <v>Jogonalan</v>
      </c>
      <c r="C22" s="27" t="str">
        <f>'[1]11'!C20</f>
        <v>Puskesmas Jogonalan I</v>
      </c>
      <c r="D22" s="28">
        <v>4</v>
      </c>
      <c r="E22" s="30">
        <v>4</v>
      </c>
      <c r="F22" s="25">
        <f t="shared" si="8"/>
        <v>100</v>
      </c>
      <c r="G22" s="28">
        <v>3</v>
      </c>
      <c r="H22" s="28">
        <v>3</v>
      </c>
      <c r="I22" s="25">
        <f t="shared" si="10"/>
        <v>100</v>
      </c>
      <c r="J22" s="28">
        <v>0</v>
      </c>
      <c r="K22" s="28">
        <v>0</v>
      </c>
      <c r="L22" s="25">
        <f t="shared" si="9"/>
        <v>0</v>
      </c>
      <c r="M22" s="28">
        <v>6</v>
      </c>
      <c r="N22" s="28">
        <v>4</v>
      </c>
      <c r="O22" s="25">
        <f t="shared" si="2"/>
        <v>66.666666666666657</v>
      </c>
      <c r="P22" s="28">
        <v>6</v>
      </c>
      <c r="Q22" s="28">
        <v>4</v>
      </c>
      <c r="R22" s="25">
        <f t="shared" si="12"/>
        <v>66.666666666666657</v>
      </c>
      <c r="S22" s="28">
        <v>0</v>
      </c>
      <c r="T22" s="28">
        <v>0</v>
      </c>
      <c r="U22" s="25">
        <f t="shared" si="11"/>
        <v>0</v>
      </c>
      <c r="V22" s="28">
        <v>1</v>
      </c>
      <c r="W22" s="28">
        <v>1</v>
      </c>
      <c r="X22" s="25">
        <f t="shared" si="13"/>
        <v>100</v>
      </c>
      <c r="Y22" s="28">
        <f t="shared" si="6"/>
        <v>20</v>
      </c>
      <c r="Z22" s="28">
        <f t="shared" si="6"/>
        <v>16</v>
      </c>
      <c r="AA22" s="25">
        <f t="shared" si="7"/>
        <v>80</v>
      </c>
      <c r="AB22" s="3"/>
    </row>
    <row r="23" spans="1:28" ht="15.75" x14ac:dyDescent="0.25">
      <c r="A23" s="29">
        <v>13</v>
      </c>
      <c r="B23" s="27" t="str">
        <f>'[1]11'!B21</f>
        <v>Jogonalan</v>
      </c>
      <c r="C23" s="27" t="str">
        <f>'[1]11'!C21</f>
        <v>Puskesmas Jogonalan II</v>
      </c>
      <c r="D23" s="28">
        <v>4</v>
      </c>
      <c r="E23" s="30">
        <v>3</v>
      </c>
      <c r="F23" s="25">
        <f t="shared" si="8"/>
        <v>75</v>
      </c>
      <c r="G23" s="28">
        <v>4</v>
      </c>
      <c r="H23" s="28">
        <v>0</v>
      </c>
      <c r="I23" s="25">
        <f t="shared" si="10"/>
        <v>0</v>
      </c>
      <c r="J23" s="28">
        <v>48</v>
      </c>
      <c r="K23" s="28">
        <v>0</v>
      </c>
      <c r="L23" s="25">
        <f t="shared" si="9"/>
        <v>0</v>
      </c>
      <c r="M23" s="28">
        <v>2</v>
      </c>
      <c r="N23" s="28">
        <v>2</v>
      </c>
      <c r="O23" s="25">
        <f t="shared" si="2"/>
        <v>100</v>
      </c>
      <c r="P23" s="28">
        <v>45</v>
      </c>
      <c r="Q23" s="28">
        <v>0</v>
      </c>
      <c r="R23" s="25">
        <f t="shared" si="12"/>
        <v>0</v>
      </c>
      <c r="S23" s="28">
        <v>41</v>
      </c>
      <c r="T23" s="28">
        <v>0</v>
      </c>
      <c r="U23" s="25">
        <f t="shared" si="11"/>
        <v>0</v>
      </c>
      <c r="V23" s="28">
        <v>5</v>
      </c>
      <c r="W23" s="28">
        <v>0</v>
      </c>
      <c r="X23" s="25">
        <f t="shared" si="13"/>
        <v>0</v>
      </c>
      <c r="Y23" s="28">
        <f t="shared" si="6"/>
        <v>149</v>
      </c>
      <c r="Z23" s="28">
        <f t="shared" si="6"/>
        <v>5</v>
      </c>
      <c r="AA23" s="25">
        <f t="shared" si="7"/>
        <v>3.3557046979865772</v>
      </c>
      <c r="AB23" s="3"/>
    </row>
    <row r="24" spans="1:28" ht="15.75" x14ac:dyDescent="0.25">
      <c r="A24" s="29">
        <v>14</v>
      </c>
      <c r="B24" s="27" t="str">
        <f>'[1]11'!B22</f>
        <v>Manisrenggo</v>
      </c>
      <c r="C24" s="27" t="str">
        <f>'[1]11'!C22</f>
        <v>Puskesmas Manisrenggo</v>
      </c>
      <c r="D24" s="28">
        <v>3</v>
      </c>
      <c r="E24" s="30">
        <v>3</v>
      </c>
      <c r="F24" s="25">
        <f t="shared" si="8"/>
        <v>100</v>
      </c>
      <c r="G24" s="28">
        <v>0</v>
      </c>
      <c r="H24" s="28">
        <v>0</v>
      </c>
      <c r="I24" s="25">
        <f t="shared" si="10"/>
        <v>0</v>
      </c>
      <c r="J24" s="28">
        <v>0</v>
      </c>
      <c r="K24" s="28">
        <v>0</v>
      </c>
      <c r="L24" s="25">
        <f t="shared" si="9"/>
        <v>0</v>
      </c>
      <c r="M24" s="28">
        <v>6</v>
      </c>
      <c r="N24" s="28">
        <v>1</v>
      </c>
      <c r="O24" s="25">
        <f t="shared" si="2"/>
        <v>16.666666666666664</v>
      </c>
      <c r="P24" s="28">
        <v>11</v>
      </c>
      <c r="Q24" s="28">
        <v>7</v>
      </c>
      <c r="R24" s="25">
        <f t="shared" si="12"/>
        <v>63.636363636363633</v>
      </c>
      <c r="S24" s="28">
        <v>47</v>
      </c>
      <c r="T24" s="28">
        <v>19</v>
      </c>
      <c r="U24" s="25">
        <f t="shared" si="11"/>
        <v>40.425531914893611</v>
      </c>
      <c r="V24" s="28">
        <v>11</v>
      </c>
      <c r="W24" s="28">
        <v>5</v>
      </c>
      <c r="X24" s="25">
        <f t="shared" si="13"/>
        <v>45.454545454545453</v>
      </c>
      <c r="Y24" s="28">
        <f t="shared" si="6"/>
        <v>78</v>
      </c>
      <c r="Z24" s="28">
        <f t="shared" si="6"/>
        <v>35</v>
      </c>
      <c r="AA24" s="25">
        <f t="shared" si="7"/>
        <v>44.871794871794876</v>
      </c>
      <c r="AB24" s="3"/>
    </row>
    <row r="25" spans="1:28" ht="15.75" x14ac:dyDescent="0.25">
      <c r="A25" s="29">
        <v>15</v>
      </c>
      <c r="B25" s="27" t="str">
        <f>'[1]11'!B23</f>
        <v>Karangnongko</v>
      </c>
      <c r="C25" s="27" t="str">
        <f>'[1]11'!C23</f>
        <v>Puskesmas Karangnongko</v>
      </c>
      <c r="D25" s="28">
        <v>4</v>
      </c>
      <c r="E25" s="30">
        <v>4</v>
      </c>
      <c r="F25" s="25">
        <f t="shared" si="8"/>
        <v>100</v>
      </c>
      <c r="G25" s="28">
        <v>0</v>
      </c>
      <c r="H25" s="28">
        <v>0</v>
      </c>
      <c r="I25" s="25">
        <f t="shared" si="10"/>
        <v>0</v>
      </c>
      <c r="J25" s="28">
        <v>3</v>
      </c>
      <c r="K25" s="28">
        <v>0</v>
      </c>
      <c r="L25" s="25">
        <f t="shared" si="9"/>
        <v>0</v>
      </c>
      <c r="M25" s="28">
        <v>1</v>
      </c>
      <c r="N25" s="28">
        <v>1</v>
      </c>
      <c r="O25" s="25">
        <f t="shared" si="2"/>
        <v>100</v>
      </c>
      <c r="P25" s="28">
        <v>2</v>
      </c>
      <c r="Q25" s="28">
        <v>2</v>
      </c>
      <c r="R25" s="25">
        <f t="shared" si="12"/>
        <v>100</v>
      </c>
      <c r="S25" s="28">
        <v>1</v>
      </c>
      <c r="T25" s="28">
        <v>1</v>
      </c>
      <c r="U25" s="25">
        <f t="shared" si="11"/>
        <v>100</v>
      </c>
      <c r="V25" s="28">
        <v>2</v>
      </c>
      <c r="W25" s="28">
        <v>2</v>
      </c>
      <c r="X25" s="25">
        <f t="shared" si="13"/>
        <v>100</v>
      </c>
      <c r="Y25" s="28">
        <f t="shared" si="6"/>
        <v>13</v>
      </c>
      <c r="Z25" s="28">
        <f t="shared" si="6"/>
        <v>10</v>
      </c>
      <c r="AA25" s="25">
        <f t="shared" si="7"/>
        <v>76.923076923076934</v>
      </c>
      <c r="AB25" s="3"/>
    </row>
    <row r="26" spans="1:28" ht="15.75" x14ac:dyDescent="0.25">
      <c r="A26" s="29">
        <v>16</v>
      </c>
      <c r="B26" s="27" t="str">
        <f>'[1]11'!B24</f>
        <v>Ngawen</v>
      </c>
      <c r="C26" s="27" t="str">
        <f>'[1]11'!C24</f>
        <v>Puskesmas Ngawen</v>
      </c>
      <c r="D26" s="28">
        <v>13</v>
      </c>
      <c r="E26" s="30">
        <v>9</v>
      </c>
      <c r="F26" s="25">
        <f t="shared" si="8"/>
        <v>69.230769230769226</v>
      </c>
      <c r="G26" s="28">
        <v>0</v>
      </c>
      <c r="H26" s="28">
        <v>0</v>
      </c>
      <c r="I26" s="25">
        <f t="shared" si="10"/>
        <v>0</v>
      </c>
      <c r="J26" s="28">
        <v>16</v>
      </c>
      <c r="K26" s="28">
        <v>3</v>
      </c>
      <c r="L26" s="25">
        <f t="shared" si="9"/>
        <v>18.75</v>
      </c>
      <c r="M26" s="28">
        <v>14</v>
      </c>
      <c r="N26" s="28">
        <v>4</v>
      </c>
      <c r="O26" s="25">
        <f t="shared" si="2"/>
        <v>28.571428571428569</v>
      </c>
      <c r="P26" s="28">
        <v>2</v>
      </c>
      <c r="Q26" s="28">
        <v>0</v>
      </c>
      <c r="R26" s="25">
        <f t="shared" si="12"/>
        <v>0</v>
      </c>
      <c r="S26" s="28">
        <v>0</v>
      </c>
      <c r="T26" s="28">
        <v>0</v>
      </c>
      <c r="U26" s="25">
        <f t="shared" si="11"/>
        <v>0</v>
      </c>
      <c r="V26" s="28">
        <v>2</v>
      </c>
      <c r="W26" s="28">
        <v>2</v>
      </c>
      <c r="X26" s="25">
        <f t="shared" si="13"/>
        <v>100</v>
      </c>
      <c r="Y26" s="28">
        <f t="shared" si="6"/>
        <v>47</v>
      </c>
      <c r="Z26" s="28">
        <f t="shared" si="6"/>
        <v>18</v>
      </c>
      <c r="AA26" s="25">
        <f t="shared" si="7"/>
        <v>38.297872340425535</v>
      </c>
      <c r="AB26" s="3"/>
    </row>
    <row r="27" spans="1:28" ht="15.75" x14ac:dyDescent="0.25">
      <c r="A27" s="29">
        <v>17</v>
      </c>
      <c r="B27" s="27" t="str">
        <f>'[1]11'!B25</f>
        <v>Ceper</v>
      </c>
      <c r="C27" s="27" t="str">
        <f>'[1]11'!C25</f>
        <v>Puskesmas Ceper</v>
      </c>
      <c r="D27" s="28">
        <v>2</v>
      </c>
      <c r="E27" s="30">
        <v>2</v>
      </c>
      <c r="F27" s="25">
        <f t="shared" si="8"/>
        <v>100</v>
      </c>
      <c r="G27" s="28">
        <v>0</v>
      </c>
      <c r="H27" s="28">
        <v>0</v>
      </c>
      <c r="I27" s="25">
        <f t="shared" si="10"/>
        <v>0</v>
      </c>
      <c r="J27" s="28">
        <v>49</v>
      </c>
      <c r="K27" s="28">
        <v>0</v>
      </c>
      <c r="L27" s="25">
        <f t="shared" si="9"/>
        <v>0</v>
      </c>
      <c r="M27" s="28">
        <v>10</v>
      </c>
      <c r="N27" s="28">
        <v>8</v>
      </c>
      <c r="O27" s="25">
        <f t="shared" si="2"/>
        <v>80</v>
      </c>
      <c r="P27" s="28">
        <v>11</v>
      </c>
      <c r="Q27" s="28">
        <v>7</v>
      </c>
      <c r="R27" s="25">
        <f t="shared" si="12"/>
        <v>63.636363636363633</v>
      </c>
      <c r="S27" s="28">
        <v>38</v>
      </c>
      <c r="T27" s="28">
        <v>0</v>
      </c>
      <c r="U27" s="25">
        <f t="shared" si="11"/>
        <v>0</v>
      </c>
      <c r="V27" s="28">
        <v>3</v>
      </c>
      <c r="W27" s="28">
        <v>1</v>
      </c>
      <c r="X27" s="25">
        <f t="shared" si="13"/>
        <v>33.333333333333329</v>
      </c>
      <c r="Y27" s="28">
        <f t="shared" ref="Y27:Z43" si="14">D27+G27+J27+M27+P27+S27+V27</f>
        <v>113</v>
      </c>
      <c r="Z27" s="28">
        <f t="shared" si="14"/>
        <v>18</v>
      </c>
      <c r="AA27" s="25">
        <f t="shared" si="7"/>
        <v>15.929203539823009</v>
      </c>
      <c r="AB27" s="3"/>
    </row>
    <row r="28" spans="1:28" ht="15.75" x14ac:dyDescent="0.25">
      <c r="A28" s="29">
        <v>18</v>
      </c>
      <c r="B28" s="27" t="str">
        <f>'[1]11'!B26</f>
        <v>Ceper</v>
      </c>
      <c r="C28" s="27" t="str">
        <f>'[1]11'!C26</f>
        <v>Puskesmas Jambukulon</v>
      </c>
      <c r="D28" s="28">
        <v>2</v>
      </c>
      <c r="E28" s="30">
        <v>0</v>
      </c>
      <c r="F28" s="25">
        <f t="shared" si="8"/>
        <v>0</v>
      </c>
      <c r="G28" s="28">
        <v>0</v>
      </c>
      <c r="H28" s="28">
        <v>0</v>
      </c>
      <c r="I28" s="25">
        <f t="shared" si="10"/>
        <v>0</v>
      </c>
      <c r="J28" s="28">
        <v>0</v>
      </c>
      <c r="K28" s="28">
        <v>0</v>
      </c>
      <c r="L28" s="25">
        <f t="shared" si="9"/>
        <v>0</v>
      </c>
      <c r="M28" s="28">
        <v>3</v>
      </c>
      <c r="N28" s="28">
        <v>3</v>
      </c>
      <c r="O28" s="25">
        <f t="shared" si="2"/>
        <v>100</v>
      </c>
      <c r="P28" s="28">
        <v>12</v>
      </c>
      <c r="Q28" s="28">
        <v>10</v>
      </c>
      <c r="R28" s="25">
        <f t="shared" si="12"/>
        <v>83.333333333333343</v>
      </c>
      <c r="S28" s="28">
        <v>54</v>
      </c>
      <c r="T28" s="28">
        <v>0</v>
      </c>
      <c r="U28" s="25">
        <f t="shared" si="11"/>
        <v>0</v>
      </c>
      <c r="V28" s="28">
        <v>24</v>
      </c>
      <c r="W28" s="28">
        <v>24</v>
      </c>
      <c r="X28" s="25">
        <f t="shared" si="13"/>
        <v>100</v>
      </c>
      <c r="Y28" s="28">
        <f t="shared" si="14"/>
        <v>95</v>
      </c>
      <c r="Z28" s="28">
        <f t="shared" si="14"/>
        <v>37</v>
      </c>
      <c r="AA28" s="25">
        <f t="shared" si="7"/>
        <v>38.94736842105263</v>
      </c>
      <c r="AB28" s="3"/>
    </row>
    <row r="29" spans="1:28" ht="15.75" x14ac:dyDescent="0.25">
      <c r="A29" s="29">
        <v>19</v>
      </c>
      <c r="B29" s="27" t="str">
        <f>'[1]11'!B27</f>
        <v>Pedan</v>
      </c>
      <c r="C29" s="27" t="str">
        <f>'[1]11'!C27</f>
        <v>Puskesmas Pedan</v>
      </c>
      <c r="D29" s="28">
        <v>6</v>
      </c>
      <c r="E29" s="30">
        <v>6</v>
      </c>
      <c r="F29" s="25">
        <f t="shared" si="8"/>
        <v>100</v>
      </c>
      <c r="G29" s="28">
        <v>3</v>
      </c>
      <c r="H29" s="28">
        <v>1</v>
      </c>
      <c r="I29" s="25">
        <f t="shared" si="10"/>
        <v>33.333333333333329</v>
      </c>
      <c r="J29" s="28">
        <v>21</v>
      </c>
      <c r="K29" s="28">
        <v>9</v>
      </c>
      <c r="L29" s="25">
        <f t="shared" si="9"/>
        <v>42.857142857142854</v>
      </c>
      <c r="M29" s="28">
        <v>20</v>
      </c>
      <c r="N29" s="28">
        <v>8</v>
      </c>
      <c r="O29" s="25">
        <f t="shared" si="2"/>
        <v>40</v>
      </c>
      <c r="P29" s="28">
        <v>30</v>
      </c>
      <c r="Q29" s="28">
        <v>12</v>
      </c>
      <c r="R29" s="25">
        <f t="shared" si="12"/>
        <v>40</v>
      </c>
      <c r="S29" s="28">
        <v>47</v>
      </c>
      <c r="T29" s="28">
        <v>32</v>
      </c>
      <c r="U29" s="25">
        <f t="shared" si="11"/>
        <v>68.085106382978722</v>
      </c>
      <c r="V29" s="28">
        <v>1</v>
      </c>
      <c r="W29" s="28">
        <v>0</v>
      </c>
      <c r="X29" s="25">
        <f t="shared" si="13"/>
        <v>0</v>
      </c>
      <c r="Y29" s="28">
        <f t="shared" si="14"/>
        <v>128</v>
      </c>
      <c r="Z29" s="28">
        <f t="shared" si="14"/>
        <v>68</v>
      </c>
      <c r="AA29" s="25">
        <f t="shared" si="7"/>
        <v>53.125</v>
      </c>
      <c r="AB29" s="3"/>
    </row>
    <row r="30" spans="1:28" ht="15.75" x14ac:dyDescent="0.25">
      <c r="A30" s="29">
        <v>20</v>
      </c>
      <c r="B30" s="27" t="str">
        <f>'[1]11'!B28</f>
        <v>Karangdowo</v>
      </c>
      <c r="C30" s="27" t="str">
        <f>'[1]11'!C28</f>
        <v>Puskesmas Karangdowo</v>
      </c>
      <c r="D30" s="28">
        <v>24</v>
      </c>
      <c r="E30" s="30">
        <v>24</v>
      </c>
      <c r="F30" s="25">
        <f t="shared" si="8"/>
        <v>100</v>
      </c>
      <c r="G30" s="28">
        <v>0</v>
      </c>
      <c r="H30" s="28">
        <v>0</v>
      </c>
      <c r="I30" s="25">
        <f t="shared" si="10"/>
        <v>0</v>
      </c>
      <c r="J30" s="28">
        <v>27</v>
      </c>
      <c r="K30" s="28">
        <v>14</v>
      </c>
      <c r="L30" s="25">
        <f t="shared" si="9"/>
        <v>51.851851851851848</v>
      </c>
      <c r="M30" s="28">
        <v>21</v>
      </c>
      <c r="N30" s="28">
        <v>21</v>
      </c>
      <c r="O30" s="25">
        <f t="shared" si="2"/>
        <v>100</v>
      </c>
      <c r="P30" s="28">
        <v>49</v>
      </c>
      <c r="Q30" s="28">
        <v>49</v>
      </c>
      <c r="R30" s="25">
        <f t="shared" si="12"/>
        <v>100</v>
      </c>
      <c r="S30" s="28">
        <v>1</v>
      </c>
      <c r="T30" s="28">
        <v>1</v>
      </c>
      <c r="U30" s="25">
        <f t="shared" si="11"/>
        <v>100</v>
      </c>
      <c r="V30" s="28">
        <v>18</v>
      </c>
      <c r="W30" s="28">
        <v>18</v>
      </c>
      <c r="X30" s="25">
        <f t="shared" si="13"/>
        <v>100</v>
      </c>
      <c r="Y30" s="28">
        <f t="shared" si="14"/>
        <v>140</v>
      </c>
      <c r="Z30" s="28">
        <f t="shared" si="14"/>
        <v>127</v>
      </c>
      <c r="AA30" s="25">
        <f t="shared" si="7"/>
        <v>90.714285714285708</v>
      </c>
      <c r="AB30" s="3"/>
    </row>
    <row r="31" spans="1:28" ht="15.75" x14ac:dyDescent="0.25">
      <c r="A31" s="29">
        <v>21</v>
      </c>
      <c r="B31" s="27" t="str">
        <f>'[1]11'!B29</f>
        <v>Juwiring</v>
      </c>
      <c r="C31" s="27" t="str">
        <f>'[1]11'!C29</f>
        <v>Puskesmas Juwiring</v>
      </c>
      <c r="D31" s="28">
        <v>6</v>
      </c>
      <c r="E31" s="30">
        <v>4</v>
      </c>
      <c r="F31" s="25">
        <f t="shared" si="8"/>
        <v>66.666666666666657</v>
      </c>
      <c r="G31" s="28">
        <v>0</v>
      </c>
      <c r="H31" s="28">
        <v>0</v>
      </c>
      <c r="I31" s="25">
        <f t="shared" si="10"/>
        <v>0</v>
      </c>
      <c r="J31" s="28">
        <v>0</v>
      </c>
      <c r="K31" s="28">
        <v>0</v>
      </c>
      <c r="L31" s="25">
        <f t="shared" si="9"/>
        <v>0</v>
      </c>
      <c r="M31" s="28">
        <v>25</v>
      </c>
      <c r="N31" s="28">
        <v>0</v>
      </c>
      <c r="O31" s="25">
        <f t="shared" si="2"/>
        <v>0</v>
      </c>
      <c r="P31" s="28">
        <v>3</v>
      </c>
      <c r="Q31" s="28">
        <v>3</v>
      </c>
      <c r="R31" s="25">
        <f t="shared" si="12"/>
        <v>100</v>
      </c>
      <c r="S31" s="28">
        <v>11</v>
      </c>
      <c r="T31" s="28">
        <v>4</v>
      </c>
      <c r="U31" s="25">
        <f t="shared" si="11"/>
        <v>36.363636363636367</v>
      </c>
      <c r="V31" s="28">
        <v>3</v>
      </c>
      <c r="W31" s="28">
        <v>2</v>
      </c>
      <c r="X31" s="25">
        <f t="shared" si="13"/>
        <v>66.666666666666657</v>
      </c>
      <c r="Y31" s="28">
        <f t="shared" si="14"/>
        <v>48</v>
      </c>
      <c r="Z31" s="28">
        <f t="shared" si="14"/>
        <v>13</v>
      </c>
      <c r="AA31" s="25">
        <f t="shared" si="7"/>
        <v>27.083333333333332</v>
      </c>
      <c r="AB31" s="3"/>
    </row>
    <row r="32" spans="1:28" ht="15.75" x14ac:dyDescent="0.25">
      <c r="A32" s="29">
        <v>22</v>
      </c>
      <c r="B32" s="27" t="str">
        <f>'[1]11'!B30</f>
        <v>Wonosari</v>
      </c>
      <c r="C32" s="27" t="str">
        <f>'[1]11'!C30</f>
        <v>Puskesmas Wonosari I</v>
      </c>
      <c r="D32" s="28">
        <v>18</v>
      </c>
      <c r="E32" s="30">
        <v>9</v>
      </c>
      <c r="F32" s="25">
        <f t="shared" si="8"/>
        <v>50</v>
      </c>
      <c r="G32" s="28">
        <v>10</v>
      </c>
      <c r="H32" s="28">
        <v>4</v>
      </c>
      <c r="I32" s="25">
        <f t="shared" si="10"/>
        <v>40</v>
      </c>
      <c r="J32" s="28">
        <v>4</v>
      </c>
      <c r="K32" s="28">
        <v>2</v>
      </c>
      <c r="L32" s="25">
        <f t="shared" si="9"/>
        <v>50</v>
      </c>
      <c r="M32" s="28">
        <v>8</v>
      </c>
      <c r="N32" s="28">
        <v>7</v>
      </c>
      <c r="O32" s="25">
        <f t="shared" si="2"/>
        <v>87.5</v>
      </c>
      <c r="P32" s="28">
        <v>85</v>
      </c>
      <c r="Q32" s="28">
        <v>43</v>
      </c>
      <c r="R32" s="25">
        <f t="shared" si="12"/>
        <v>50.588235294117645</v>
      </c>
      <c r="S32" s="28">
        <v>61</v>
      </c>
      <c r="T32" s="28">
        <v>38</v>
      </c>
      <c r="U32" s="25">
        <f t="shared" si="11"/>
        <v>62.295081967213115</v>
      </c>
      <c r="V32" s="28">
        <v>11</v>
      </c>
      <c r="W32" s="28">
        <v>5</v>
      </c>
      <c r="X32" s="25">
        <f t="shared" si="13"/>
        <v>45.454545454545453</v>
      </c>
      <c r="Y32" s="28">
        <f t="shared" si="14"/>
        <v>197</v>
      </c>
      <c r="Z32" s="28">
        <f t="shared" si="14"/>
        <v>108</v>
      </c>
      <c r="AA32" s="25">
        <f t="shared" si="7"/>
        <v>54.82233502538071</v>
      </c>
      <c r="AB32" s="3"/>
    </row>
    <row r="33" spans="1:28" ht="15.75" x14ac:dyDescent="0.25">
      <c r="A33" s="29">
        <v>23</v>
      </c>
      <c r="B33" s="27" t="str">
        <f>'[1]11'!B31</f>
        <v>Wonosari</v>
      </c>
      <c r="C33" s="27" t="str">
        <f>'[1]11'!C31</f>
        <v>Puskesmas Wonosari II</v>
      </c>
      <c r="D33" s="28">
        <v>5</v>
      </c>
      <c r="E33" s="30">
        <v>3</v>
      </c>
      <c r="F33" s="25">
        <f t="shared" si="8"/>
        <v>60</v>
      </c>
      <c r="G33" s="28">
        <v>0</v>
      </c>
      <c r="H33" s="28">
        <v>0</v>
      </c>
      <c r="I33" s="25">
        <f t="shared" si="10"/>
        <v>0</v>
      </c>
      <c r="J33" s="28">
        <v>18</v>
      </c>
      <c r="K33" s="28">
        <v>5</v>
      </c>
      <c r="L33" s="25">
        <f t="shared" si="9"/>
        <v>27.777777777777779</v>
      </c>
      <c r="M33" s="28">
        <v>13</v>
      </c>
      <c r="N33" s="28">
        <v>7</v>
      </c>
      <c r="O33" s="25">
        <f t="shared" si="2"/>
        <v>53.846153846153847</v>
      </c>
      <c r="P33" s="28">
        <v>21</v>
      </c>
      <c r="Q33" s="28">
        <v>0</v>
      </c>
      <c r="R33" s="25">
        <f t="shared" si="12"/>
        <v>0</v>
      </c>
      <c r="S33" s="28">
        <v>28</v>
      </c>
      <c r="T33" s="28">
        <v>0</v>
      </c>
      <c r="U33" s="25">
        <f t="shared" si="11"/>
        <v>0</v>
      </c>
      <c r="V33" s="28">
        <v>0</v>
      </c>
      <c r="W33" s="28">
        <v>0</v>
      </c>
      <c r="X33" s="25">
        <f t="shared" si="13"/>
        <v>0</v>
      </c>
      <c r="Y33" s="28">
        <f t="shared" si="14"/>
        <v>85</v>
      </c>
      <c r="Z33" s="28">
        <f t="shared" si="14"/>
        <v>15</v>
      </c>
      <c r="AA33" s="25">
        <f t="shared" si="7"/>
        <v>17.647058823529413</v>
      </c>
      <c r="AB33" s="3"/>
    </row>
    <row r="34" spans="1:28" ht="15.75" x14ac:dyDescent="0.25">
      <c r="A34" s="29">
        <v>24</v>
      </c>
      <c r="B34" s="27" t="str">
        <f>'[1]11'!B32</f>
        <v>Delanggu</v>
      </c>
      <c r="C34" s="27" t="str">
        <f>'[1]11'!C32</f>
        <v>Puskesmas Delanggu</v>
      </c>
      <c r="D34" s="28">
        <v>8</v>
      </c>
      <c r="E34" s="30">
        <v>8</v>
      </c>
      <c r="F34" s="25">
        <f t="shared" si="8"/>
        <v>100</v>
      </c>
      <c r="G34" s="28">
        <v>3</v>
      </c>
      <c r="H34" s="28">
        <v>3</v>
      </c>
      <c r="I34" s="25">
        <f t="shared" si="10"/>
        <v>100</v>
      </c>
      <c r="J34" s="28">
        <v>0</v>
      </c>
      <c r="K34" s="28">
        <v>0</v>
      </c>
      <c r="L34" s="25">
        <f t="shared" si="9"/>
        <v>0</v>
      </c>
      <c r="M34" s="28">
        <v>5</v>
      </c>
      <c r="N34" s="28">
        <v>2</v>
      </c>
      <c r="O34" s="25">
        <f t="shared" si="2"/>
        <v>40</v>
      </c>
      <c r="P34" s="28">
        <v>25</v>
      </c>
      <c r="Q34" s="28">
        <v>12</v>
      </c>
      <c r="R34" s="25">
        <f t="shared" si="12"/>
        <v>48</v>
      </c>
      <c r="S34" s="28">
        <v>65</v>
      </c>
      <c r="T34" s="28">
        <v>40</v>
      </c>
      <c r="U34" s="25">
        <f t="shared" si="11"/>
        <v>61.53846153846154</v>
      </c>
      <c r="V34" s="28">
        <v>4</v>
      </c>
      <c r="W34" s="28">
        <v>4</v>
      </c>
      <c r="X34" s="25">
        <f t="shared" si="13"/>
        <v>100</v>
      </c>
      <c r="Y34" s="28">
        <f t="shared" si="14"/>
        <v>110</v>
      </c>
      <c r="Z34" s="28">
        <f t="shared" si="14"/>
        <v>69</v>
      </c>
      <c r="AA34" s="25">
        <f t="shared" si="7"/>
        <v>62.727272727272734</v>
      </c>
      <c r="AB34" s="3"/>
    </row>
    <row r="35" spans="1:28" ht="15.75" customHeight="1" x14ac:dyDescent="0.25">
      <c r="A35" s="29">
        <v>25</v>
      </c>
      <c r="B35" s="27" t="str">
        <f>'[1]11'!B33</f>
        <v>Polanharjo</v>
      </c>
      <c r="C35" s="27" t="str">
        <f>'[1]11'!C33</f>
        <v>Puskesmas Polanharjo</v>
      </c>
      <c r="D35" s="28">
        <v>9</v>
      </c>
      <c r="E35" s="30">
        <v>4</v>
      </c>
      <c r="F35" s="25">
        <f t="shared" si="8"/>
        <v>44.444444444444443</v>
      </c>
      <c r="G35" s="28">
        <v>7</v>
      </c>
      <c r="H35" s="28">
        <v>1</v>
      </c>
      <c r="I35" s="25">
        <f t="shared" si="10"/>
        <v>14.285714285714285</v>
      </c>
      <c r="J35" s="28">
        <v>0</v>
      </c>
      <c r="K35" s="28">
        <v>0</v>
      </c>
      <c r="L35" s="25">
        <f t="shared" si="9"/>
        <v>0</v>
      </c>
      <c r="M35" s="28">
        <v>2</v>
      </c>
      <c r="N35" s="28">
        <v>2</v>
      </c>
      <c r="O35" s="25">
        <f t="shared" si="2"/>
        <v>100</v>
      </c>
      <c r="P35" s="28">
        <v>4</v>
      </c>
      <c r="Q35" s="28">
        <v>0</v>
      </c>
      <c r="R35" s="25">
        <f t="shared" si="12"/>
        <v>0</v>
      </c>
      <c r="S35" s="28">
        <v>2</v>
      </c>
      <c r="T35" s="28">
        <v>0</v>
      </c>
      <c r="U35" s="25">
        <f t="shared" si="11"/>
        <v>0</v>
      </c>
      <c r="V35" s="28">
        <v>6</v>
      </c>
      <c r="W35" s="28">
        <v>3</v>
      </c>
      <c r="X35" s="25">
        <f t="shared" si="13"/>
        <v>50</v>
      </c>
      <c r="Y35" s="28">
        <f t="shared" si="14"/>
        <v>30</v>
      </c>
      <c r="Z35" s="28">
        <f t="shared" si="14"/>
        <v>10</v>
      </c>
      <c r="AA35" s="25">
        <f t="shared" si="7"/>
        <v>33.333333333333329</v>
      </c>
      <c r="AB35" s="3"/>
    </row>
    <row r="36" spans="1:28" ht="15.75" customHeight="1" x14ac:dyDescent="0.25">
      <c r="A36" s="29">
        <v>26</v>
      </c>
      <c r="B36" s="27" t="str">
        <f>'[1]11'!B34</f>
        <v>Karanganom</v>
      </c>
      <c r="C36" s="27" t="str">
        <f>'[1]11'!C34</f>
        <v>Puskesmas Karanganom</v>
      </c>
      <c r="D36" s="28">
        <v>7</v>
      </c>
      <c r="E36" s="30">
        <v>7</v>
      </c>
      <c r="F36" s="25">
        <f t="shared" si="8"/>
        <v>100</v>
      </c>
      <c r="G36" s="28">
        <v>0</v>
      </c>
      <c r="H36" s="28">
        <v>0</v>
      </c>
      <c r="I36" s="25">
        <f t="shared" si="10"/>
        <v>0</v>
      </c>
      <c r="J36" s="28">
        <v>8</v>
      </c>
      <c r="K36" s="28">
        <v>0</v>
      </c>
      <c r="L36" s="25">
        <f t="shared" si="9"/>
        <v>0</v>
      </c>
      <c r="M36" s="28">
        <v>2</v>
      </c>
      <c r="N36" s="28">
        <v>2</v>
      </c>
      <c r="O36" s="25">
        <f t="shared" si="2"/>
        <v>100</v>
      </c>
      <c r="P36" s="28">
        <v>7</v>
      </c>
      <c r="Q36" s="28">
        <v>5</v>
      </c>
      <c r="R36" s="25">
        <f t="shared" si="12"/>
        <v>71.428571428571431</v>
      </c>
      <c r="S36" s="28">
        <v>19</v>
      </c>
      <c r="T36" s="28">
        <v>0</v>
      </c>
      <c r="U36" s="25">
        <f t="shared" si="11"/>
        <v>0</v>
      </c>
      <c r="V36" s="28">
        <v>25</v>
      </c>
      <c r="W36" s="28">
        <v>6</v>
      </c>
      <c r="X36" s="25">
        <f t="shared" si="13"/>
        <v>24</v>
      </c>
      <c r="Y36" s="28">
        <f t="shared" si="14"/>
        <v>68</v>
      </c>
      <c r="Z36" s="28">
        <f t="shared" si="14"/>
        <v>20</v>
      </c>
      <c r="AA36" s="25">
        <f t="shared" si="7"/>
        <v>29.411764705882355</v>
      </c>
      <c r="AB36" s="3"/>
    </row>
    <row r="37" spans="1:28" ht="15.75" customHeight="1" x14ac:dyDescent="0.25">
      <c r="A37" s="29">
        <v>27</v>
      </c>
      <c r="B37" s="27" t="str">
        <f>'[1]11'!B35</f>
        <v>Tulung</v>
      </c>
      <c r="C37" s="27" t="str">
        <f>'[1]11'!C35</f>
        <v>Puskesmas Majegan</v>
      </c>
      <c r="D37" s="28">
        <v>0</v>
      </c>
      <c r="E37" s="30">
        <v>0</v>
      </c>
      <c r="F37" s="25">
        <f t="shared" si="8"/>
        <v>0</v>
      </c>
      <c r="G37" s="28">
        <v>0</v>
      </c>
      <c r="H37" s="28">
        <v>0</v>
      </c>
      <c r="I37" s="25">
        <f t="shared" si="10"/>
        <v>0</v>
      </c>
      <c r="J37" s="28">
        <v>33</v>
      </c>
      <c r="K37" s="28">
        <v>8</v>
      </c>
      <c r="L37" s="25">
        <f t="shared" si="9"/>
        <v>24.242424242424242</v>
      </c>
      <c r="M37" s="28">
        <v>2</v>
      </c>
      <c r="N37" s="28">
        <v>2</v>
      </c>
      <c r="O37" s="25">
        <f t="shared" si="2"/>
        <v>100</v>
      </c>
      <c r="P37" s="28">
        <v>11</v>
      </c>
      <c r="Q37" s="28">
        <v>11</v>
      </c>
      <c r="R37" s="25">
        <f t="shared" si="12"/>
        <v>100</v>
      </c>
      <c r="S37" s="28">
        <v>0</v>
      </c>
      <c r="T37" s="28">
        <v>0</v>
      </c>
      <c r="U37" s="25">
        <f t="shared" si="11"/>
        <v>0</v>
      </c>
      <c r="V37" s="28">
        <v>36</v>
      </c>
      <c r="W37" s="28">
        <v>4</v>
      </c>
      <c r="X37" s="25">
        <f t="shared" si="13"/>
        <v>11.111111111111111</v>
      </c>
      <c r="Y37" s="28">
        <f t="shared" si="14"/>
        <v>82</v>
      </c>
      <c r="Z37" s="28">
        <f t="shared" si="14"/>
        <v>25</v>
      </c>
      <c r="AA37" s="25">
        <f t="shared" si="7"/>
        <v>30.487804878048781</v>
      </c>
      <c r="AB37" s="3"/>
    </row>
    <row r="38" spans="1:28" ht="15.75" customHeight="1" x14ac:dyDescent="0.25">
      <c r="A38" s="29">
        <v>28</v>
      </c>
      <c r="B38" s="27" t="str">
        <f>'[1]11'!B36</f>
        <v>Tulung</v>
      </c>
      <c r="C38" s="27" t="str">
        <f>'[1]11'!C36</f>
        <v>Puskesmas Tulung</v>
      </c>
      <c r="D38" s="28">
        <v>4</v>
      </c>
      <c r="E38" s="30">
        <v>4</v>
      </c>
      <c r="F38" s="25">
        <f t="shared" si="8"/>
        <v>100</v>
      </c>
      <c r="G38" s="28">
        <v>2</v>
      </c>
      <c r="H38" s="28">
        <v>2</v>
      </c>
      <c r="I38" s="25">
        <f t="shared" si="10"/>
        <v>100</v>
      </c>
      <c r="J38" s="28">
        <v>0</v>
      </c>
      <c r="K38" s="28">
        <v>0</v>
      </c>
      <c r="L38" s="25">
        <f t="shared" si="9"/>
        <v>0</v>
      </c>
      <c r="M38" s="28">
        <v>4</v>
      </c>
      <c r="N38" s="28">
        <v>1</v>
      </c>
      <c r="O38" s="25">
        <f t="shared" si="2"/>
        <v>25</v>
      </c>
      <c r="P38" s="28">
        <v>20</v>
      </c>
      <c r="Q38" s="28">
        <v>4</v>
      </c>
      <c r="R38" s="25">
        <f t="shared" si="12"/>
        <v>20</v>
      </c>
      <c r="S38" s="28">
        <v>3</v>
      </c>
      <c r="T38" s="28">
        <v>1</v>
      </c>
      <c r="U38" s="25">
        <f t="shared" si="11"/>
        <v>33.333333333333329</v>
      </c>
      <c r="V38" s="28">
        <v>29</v>
      </c>
      <c r="W38" s="28">
        <v>4</v>
      </c>
      <c r="X38" s="25">
        <f t="shared" si="13"/>
        <v>13.793103448275861</v>
      </c>
      <c r="Y38" s="28">
        <f t="shared" si="14"/>
        <v>62</v>
      </c>
      <c r="Z38" s="28">
        <f t="shared" si="14"/>
        <v>16</v>
      </c>
      <c r="AA38" s="25">
        <f t="shared" si="7"/>
        <v>25.806451612903224</v>
      </c>
      <c r="AB38" s="3"/>
    </row>
    <row r="39" spans="1:28" ht="15.75" customHeight="1" x14ac:dyDescent="0.25">
      <c r="A39" s="29">
        <v>29</v>
      </c>
      <c r="B39" s="27" t="str">
        <f>'[1]11'!B37</f>
        <v>Jatinom</v>
      </c>
      <c r="C39" s="27" t="str">
        <f>'[1]11'!C37</f>
        <v>Puskesmas Jatinom</v>
      </c>
      <c r="D39" s="28">
        <v>7</v>
      </c>
      <c r="E39" s="30">
        <v>4</v>
      </c>
      <c r="F39" s="25">
        <f t="shared" si="8"/>
        <v>57.142857142857139</v>
      </c>
      <c r="G39" s="28">
        <v>0</v>
      </c>
      <c r="H39" s="28">
        <v>0</v>
      </c>
      <c r="I39" s="25">
        <f t="shared" si="10"/>
        <v>0</v>
      </c>
      <c r="J39" s="28">
        <v>13</v>
      </c>
      <c r="K39" s="28">
        <v>3</v>
      </c>
      <c r="L39" s="25">
        <f t="shared" si="9"/>
        <v>23.076923076923077</v>
      </c>
      <c r="M39" s="28">
        <v>5</v>
      </c>
      <c r="N39" s="28">
        <v>5</v>
      </c>
      <c r="O39" s="25">
        <f t="shared" si="2"/>
        <v>100</v>
      </c>
      <c r="P39" s="28">
        <v>2</v>
      </c>
      <c r="Q39" s="28">
        <v>2</v>
      </c>
      <c r="R39" s="25">
        <f t="shared" si="12"/>
        <v>100</v>
      </c>
      <c r="S39" s="28">
        <v>4</v>
      </c>
      <c r="T39" s="28">
        <v>0</v>
      </c>
      <c r="U39" s="25">
        <f t="shared" si="11"/>
        <v>0</v>
      </c>
      <c r="V39" s="28">
        <v>1</v>
      </c>
      <c r="W39" s="28">
        <v>1</v>
      </c>
      <c r="X39" s="25">
        <f t="shared" si="13"/>
        <v>100</v>
      </c>
      <c r="Y39" s="28">
        <f t="shared" si="14"/>
        <v>32</v>
      </c>
      <c r="Z39" s="28">
        <f t="shared" si="14"/>
        <v>15</v>
      </c>
      <c r="AA39" s="25">
        <f t="shared" si="7"/>
        <v>46.875</v>
      </c>
      <c r="AB39" s="3"/>
    </row>
    <row r="40" spans="1:28" ht="15.75" customHeight="1" x14ac:dyDescent="0.25">
      <c r="A40" s="29">
        <v>30</v>
      </c>
      <c r="B40" s="27" t="str">
        <f>'[1]11'!B38</f>
        <v>Jatinom</v>
      </c>
      <c r="C40" s="27" t="str">
        <f>'[1]11'!C38</f>
        <v>Puskesmas Kayumas</v>
      </c>
      <c r="D40" s="28">
        <v>0</v>
      </c>
      <c r="E40" s="30">
        <v>0</v>
      </c>
      <c r="F40" s="25">
        <f t="shared" si="8"/>
        <v>0</v>
      </c>
      <c r="G40" s="28">
        <v>0</v>
      </c>
      <c r="H40" s="28">
        <v>0</v>
      </c>
      <c r="I40" s="25">
        <f t="shared" si="10"/>
        <v>0</v>
      </c>
      <c r="J40" s="28">
        <v>0</v>
      </c>
      <c r="K40" s="28">
        <v>0</v>
      </c>
      <c r="L40" s="25">
        <f t="shared" si="9"/>
        <v>0</v>
      </c>
      <c r="M40" s="28">
        <v>1</v>
      </c>
      <c r="N40" s="28">
        <v>1</v>
      </c>
      <c r="O40" s="25">
        <f t="shared" si="2"/>
        <v>100</v>
      </c>
      <c r="P40" s="28">
        <v>0</v>
      </c>
      <c r="Q40" s="28">
        <v>0</v>
      </c>
      <c r="R40" s="25">
        <f t="shared" si="12"/>
        <v>0</v>
      </c>
      <c r="S40" s="28">
        <v>6</v>
      </c>
      <c r="T40" s="28">
        <v>6</v>
      </c>
      <c r="U40" s="25">
        <f t="shared" si="11"/>
        <v>100</v>
      </c>
      <c r="V40" s="28">
        <v>6</v>
      </c>
      <c r="W40" s="28">
        <v>6</v>
      </c>
      <c r="X40" s="25">
        <f t="shared" si="13"/>
        <v>100</v>
      </c>
      <c r="Y40" s="28">
        <f t="shared" si="14"/>
        <v>13</v>
      </c>
      <c r="Z40" s="28">
        <f t="shared" si="14"/>
        <v>13</v>
      </c>
      <c r="AA40" s="25">
        <f t="shared" si="7"/>
        <v>100</v>
      </c>
      <c r="AB40" s="3"/>
    </row>
    <row r="41" spans="1:28" ht="15.75" customHeight="1" x14ac:dyDescent="0.25">
      <c r="A41" s="29">
        <v>31</v>
      </c>
      <c r="B41" s="27" t="str">
        <f>'[1]11'!B39</f>
        <v>Kemalang</v>
      </c>
      <c r="C41" s="27" t="str">
        <f>'[1]11'!C39</f>
        <v>Puskesmas Kemalang</v>
      </c>
      <c r="D41" s="28">
        <v>6</v>
      </c>
      <c r="E41" s="30">
        <v>4</v>
      </c>
      <c r="F41" s="25">
        <f t="shared" si="8"/>
        <v>66.666666666666657</v>
      </c>
      <c r="G41" s="28">
        <v>1</v>
      </c>
      <c r="H41" s="28">
        <v>1</v>
      </c>
      <c r="I41" s="25">
        <f t="shared" si="10"/>
        <v>100</v>
      </c>
      <c r="J41" s="28">
        <v>0</v>
      </c>
      <c r="K41" s="28">
        <v>0</v>
      </c>
      <c r="L41" s="25">
        <f t="shared" si="9"/>
        <v>0</v>
      </c>
      <c r="M41" s="28">
        <v>4</v>
      </c>
      <c r="N41" s="28">
        <v>0</v>
      </c>
      <c r="O41" s="25">
        <f t="shared" si="2"/>
        <v>0</v>
      </c>
      <c r="P41" s="28">
        <v>23</v>
      </c>
      <c r="Q41" s="28">
        <v>11</v>
      </c>
      <c r="R41" s="25">
        <f t="shared" si="12"/>
        <v>47.826086956521742</v>
      </c>
      <c r="S41" s="28">
        <v>0</v>
      </c>
      <c r="T41" s="28">
        <v>0</v>
      </c>
      <c r="U41" s="25">
        <f t="shared" si="11"/>
        <v>0</v>
      </c>
      <c r="V41" s="28">
        <v>5</v>
      </c>
      <c r="W41" s="28">
        <v>3</v>
      </c>
      <c r="X41" s="25">
        <f t="shared" si="13"/>
        <v>60</v>
      </c>
      <c r="Y41" s="28">
        <f t="shared" si="14"/>
        <v>39</v>
      </c>
      <c r="Z41" s="28">
        <f t="shared" si="14"/>
        <v>19</v>
      </c>
      <c r="AA41" s="25">
        <f t="shared" si="7"/>
        <v>48.717948717948715</v>
      </c>
      <c r="AB41" s="3"/>
    </row>
    <row r="42" spans="1:28" ht="15.75" customHeight="1" x14ac:dyDescent="0.25">
      <c r="A42" s="29">
        <v>32</v>
      </c>
      <c r="B42" s="27" t="str">
        <f>'[1]11'!B40</f>
        <v xml:space="preserve">Klaten Selatan </v>
      </c>
      <c r="C42" s="27" t="str">
        <f>'[1]11'!C40</f>
        <v>Puskesmas Klaten Selatan</v>
      </c>
      <c r="D42" s="28">
        <v>3</v>
      </c>
      <c r="E42" s="30">
        <v>3</v>
      </c>
      <c r="F42" s="25">
        <f t="shared" si="8"/>
        <v>100</v>
      </c>
      <c r="G42" s="28">
        <v>18</v>
      </c>
      <c r="H42" s="28">
        <v>17</v>
      </c>
      <c r="I42" s="25">
        <f t="shared" si="10"/>
        <v>94.444444444444443</v>
      </c>
      <c r="J42" s="28">
        <v>0</v>
      </c>
      <c r="K42" s="28">
        <v>0</v>
      </c>
      <c r="L42" s="25">
        <f t="shared" si="9"/>
        <v>0</v>
      </c>
      <c r="M42" s="28">
        <v>9</v>
      </c>
      <c r="N42" s="28">
        <v>3</v>
      </c>
      <c r="O42" s="25">
        <f t="shared" si="2"/>
        <v>33.333333333333329</v>
      </c>
      <c r="P42" s="28">
        <v>2</v>
      </c>
      <c r="Q42" s="28">
        <v>2</v>
      </c>
      <c r="R42" s="25">
        <f t="shared" si="12"/>
        <v>100</v>
      </c>
      <c r="S42" s="28">
        <v>0</v>
      </c>
      <c r="T42" s="28">
        <v>0</v>
      </c>
      <c r="U42" s="25">
        <f t="shared" si="11"/>
        <v>0</v>
      </c>
      <c r="V42" s="28">
        <v>23</v>
      </c>
      <c r="W42" s="28">
        <v>23</v>
      </c>
      <c r="X42" s="25">
        <f t="shared" si="13"/>
        <v>100</v>
      </c>
      <c r="Y42" s="28">
        <f t="shared" si="14"/>
        <v>55</v>
      </c>
      <c r="Z42" s="28">
        <f t="shared" si="14"/>
        <v>48</v>
      </c>
      <c r="AA42" s="25">
        <f t="shared" si="7"/>
        <v>87.272727272727266</v>
      </c>
      <c r="AB42" s="3"/>
    </row>
    <row r="43" spans="1:28" ht="15.75" customHeight="1" x14ac:dyDescent="0.25">
      <c r="A43" s="29">
        <v>33</v>
      </c>
      <c r="B43" s="27" t="str">
        <f>'[1]11'!B41</f>
        <v>Klaten Tengah</v>
      </c>
      <c r="C43" s="27" t="str">
        <f>'[1]11'!C41</f>
        <v>Puskesmas Klaten Tengah</v>
      </c>
      <c r="D43" s="30">
        <v>25</v>
      </c>
      <c r="E43" s="30">
        <v>25</v>
      </c>
      <c r="F43" s="25">
        <f t="shared" si="8"/>
        <v>100</v>
      </c>
      <c r="G43" s="30">
        <v>44</v>
      </c>
      <c r="H43" s="30">
        <v>38</v>
      </c>
      <c r="I43" s="25">
        <f t="shared" si="10"/>
        <v>86.36363636363636</v>
      </c>
      <c r="J43" s="30">
        <v>30</v>
      </c>
      <c r="K43" s="30">
        <v>22</v>
      </c>
      <c r="L43" s="25">
        <f t="shared" si="9"/>
        <v>73.333333333333329</v>
      </c>
      <c r="M43" s="30">
        <v>10</v>
      </c>
      <c r="N43" s="30">
        <v>10</v>
      </c>
      <c r="O43" s="25">
        <f t="shared" si="2"/>
        <v>100</v>
      </c>
      <c r="P43" s="30">
        <v>82</v>
      </c>
      <c r="Q43" s="30">
        <v>67</v>
      </c>
      <c r="R43" s="25">
        <f t="shared" si="12"/>
        <v>81.707317073170728</v>
      </c>
      <c r="S43" s="30">
        <v>29</v>
      </c>
      <c r="T43" s="30">
        <v>23</v>
      </c>
      <c r="U43" s="25">
        <f t="shared" si="11"/>
        <v>79.310344827586206</v>
      </c>
      <c r="V43" s="30">
        <v>18</v>
      </c>
      <c r="W43" s="30">
        <v>16</v>
      </c>
      <c r="X43" s="25">
        <f t="shared" si="13"/>
        <v>88.888888888888886</v>
      </c>
      <c r="Y43" s="28">
        <f t="shared" si="14"/>
        <v>238</v>
      </c>
      <c r="Z43" s="28">
        <f t="shared" si="14"/>
        <v>201</v>
      </c>
      <c r="AA43" s="25">
        <f t="shared" si="7"/>
        <v>84.453781512605048</v>
      </c>
      <c r="AB43" s="3"/>
    </row>
    <row r="44" spans="1:28" ht="15.75" customHeight="1" x14ac:dyDescent="0.25">
      <c r="A44" s="29">
        <v>34</v>
      </c>
      <c r="B44" s="27" t="str">
        <f>'[1]11'!B42</f>
        <v>Klaten Utara</v>
      </c>
      <c r="C44" s="27" t="str">
        <f>'[1]11'!C42</f>
        <v>Puskesmas Klaten Utara</v>
      </c>
      <c r="D44" s="30">
        <v>10</v>
      </c>
      <c r="E44" s="30">
        <v>9</v>
      </c>
      <c r="F44" s="25">
        <f t="shared" si="8"/>
        <v>90</v>
      </c>
      <c r="G44" s="30">
        <v>2</v>
      </c>
      <c r="H44" s="30">
        <v>2</v>
      </c>
      <c r="I44" s="25">
        <f t="shared" si="10"/>
        <v>100</v>
      </c>
      <c r="J44" s="30">
        <v>0</v>
      </c>
      <c r="K44" s="30">
        <v>0</v>
      </c>
      <c r="L44" s="25">
        <f t="shared" si="9"/>
        <v>0</v>
      </c>
      <c r="M44" s="30">
        <v>4</v>
      </c>
      <c r="N44" s="30">
        <v>1</v>
      </c>
      <c r="O44" s="25">
        <f t="shared" si="2"/>
        <v>25</v>
      </c>
      <c r="P44" s="30">
        <v>0</v>
      </c>
      <c r="Q44" s="30">
        <v>0</v>
      </c>
      <c r="R44" s="25">
        <f t="shared" si="12"/>
        <v>0</v>
      </c>
      <c r="S44" s="30">
        <v>0</v>
      </c>
      <c r="T44" s="30">
        <v>0</v>
      </c>
      <c r="U44" s="25">
        <f t="shared" si="11"/>
        <v>0</v>
      </c>
      <c r="V44" s="30">
        <v>7</v>
      </c>
      <c r="W44" s="30">
        <v>7</v>
      </c>
      <c r="X44" s="25">
        <f t="shared" si="13"/>
        <v>100</v>
      </c>
      <c r="Y44" s="28">
        <f t="shared" ref="Y44:Z44" si="15">D44+G44+J44+M44+P44+S44+V44</f>
        <v>23</v>
      </c>
      <c r="Z44" s="28">
        <f t="shared" si="15"/>
        <v>19</v>
      </c>
      <c r="AA44" s="25">
        <f t="shared" si="7"/>
        <v>82.608695652173907</v>
      </c>
      <c r="AB44" s="3"/>
    </row>
    <row r="45" spans="1:28" ht="15.75" customHeight="1" x14ac:dyDescent="0.25">
      <c r="A45" s="29"/>
      <c r="B45" s="31"/>
      <c r="C45" s="31"/>
      <c r="D45" s="30"/>
      <c r="E45" s="30"/>
      <c r="F45" s="28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"/>
    </row>
    <row r="46" spans="1:28" ht="15.75" customHeight="1" x14ac:dyDescent="0.25">
      <c r="A46" s="29"/>
      <c r="B46" s="31"/>
      <c r="C46" s="31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"/>
    </row>
    <row r="47" spans="1:28" ht="15.75" customHeight="1" x14ac:dyDescent="0.25">
      <c r="A47" s="29"/>
      <c r="B47" s="31"/>
      <c r="C47" s="31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"/>
    </row>
    <row r="48" spans="1:28" ht="15.75" customHeight="1" x14ac:dyDescent="0.25">
      <c r="A48" s="29"/>
      <c r="B48" s="31"/>
      <c r="C48" s="31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"/>
    </row>
    <row r="49" spans="1:28" ht="15.75" customHeight="1" thickBot="1" x14ac:dyDescent="0.3">
      <c r="A49" s="32" t="s">
        <v>21</v>
      </c>
      <c r="B49" s="33"/>
      <c r="C49" s="33"/>
      <c r="D49" s="34">
        <f t="shared" ref="D49:E49" si="16">SUM(D11:D48)</f>
        <v>238</v>
      </c>
      <c r="E49" s="34">
        <f t="shared" si="16"/>
        <v>194</v>
      </c>
      <c r="F49" s="35">
        <f>E49/D49*100</f>
        <v>81.512605042016801</v>
      </c>
      <c r="G49" s="34">
        <f t="shared" ref="G49:H49" si="17">SUM(G11:G48)</f>
        <v>116</v>
      </c>
      <c r="H49" s="34">
        <f t="shared" si="17"/>
        <v>90</v>
      </c>
      <c r="I49" s="35">
        <f>H49/G49*100</f>
        <v>77.58620689655173</v>
      </c>
      <c r="J49" s="34">
        <f t="shared" ref="J49:K49" si="18">SUM(J11:J48)</f>
        <v>312</v>
      </c>
      <c r="K49" s="34">
        <f t="shared" si="18"/>
        <v>91</v>
      </c>
      <c r="L49" s="35">
        <f>K49/J49*100</f>
        <v>29.166666666666668</v>
      </c>
      <c r="M49" s="34">
        <f t="shared" ref="M49:N49" si="19">SUM(M11:M48)</f>
        <v>302</v>
      </c>
      <c r="N49" s="34">
        <f t="shared" si="19"/>
        <v>175</v>
      </c>
      <c r="O49" s="35">
        <f>N49/M49*100</f>
        <v>57.947019867549663</v>
      </c>
      <c r="P49" s="34">
        <f t="shared" ref="P49:Q49" si="20">SUM(P11:P48)</f>
        <v>831</v>
      </c>
      <c r="Q49" s="34">
        <f t="shared" si="20"/>
        <v>389</v>
      </c>
      <c r="R49" s="35">
        <f>Q49/P49*100</f>
        <v>46.81107099879663</v>
      </c>
      <c r="S49" s="34">
        <f t="shared" ref="S49:T49" si="21">SUM(S11:S48)</f>
        <v>831</v>
      </c>
      <c r="T49" s="34">
        <f t="shared" si="21"/>
        <v>391</v>
      </c>
      <c r="U49" s="35">
        <f>T49/S49*100</f>
        <v>47.051744885679902</v>
      </c>
      <c r="V49" s="34">
        <f t="shared" ref="V49:W49" si="22">SUM(V11:V48)</f>
        <v>330</v>
      </c>
      <c r="W49" s="34">
        <f t="shared" si="22"/>
        <v>185</v>
      </c>
      <c r="X49" s="35">
        <f>W49/V49*100</f>
        <v>56.060606060606055</v>
      </c>
      <c r="Y49" s="36">
        <f t="shared" ref="Y49:Z49" si="23">D49+G49+J49+M49+P49+S49+V49</f>
        <v>2960</v>
      </c>
      <c r="Z49" s="36">
        <f t="shared" si="23"/>
        <v>1515</v>
      </c>
      <c r="AA49" s="35">
        <f>Z49/Y49*100</f>
        <v>51.182432432432435</v>
      </c>
      <c r="AB49" s="37"/>
    </row>
    <row r="50" spans="1:28" ht="15.75" customHeight="1" x14ac:dyDescent="0.25">
      <c r="A50" s="4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38" t="s">
        <v>22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4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4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4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4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4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4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4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4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4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4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4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4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4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4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4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4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4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4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4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4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4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4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4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4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4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4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4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4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4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4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4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25">
      <c r="A235" s="4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ht="15.75" customHeight="1" x14ac:dyDescent="0.25">
      <c r="A236" s="4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ht="15.75" customHeight="1" x14ac:dyDescent="0.25">
      <c r="A237" s="4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ht="15.75" customHeight="1" x14ac:dyDescent="0.25">
      <c r="A238" s="4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ht="15.75" customHeight="1" x14ac:dyDescent="0.25">
      <c r="A239" s="4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ht="15.75" customHeight="1" x14ac:dyDescent="0.25">
      <c r="A240" s="4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ht="15.75" customHeight="1" x14ac:dyDescent="0.25">
      <c r="A241" s="4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ht="15.75" customHeight="1" x14ac:dyDescent="0.25">
      <c r="A242" s="4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ht="15.75" customHeight="1" x14ac:dyDescent="0.25">
      <c r="A243" s="4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ht="15.75" customHeight="1" x14ac:dyDescent="0.25">
      <c r="A244" s="4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ht="15.75" customHeight="1" x14ac:dyDescent="0.25">
      <c r="A245" s="4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ht="15.75" customHeight="1" x14ac:dyDescent="0.25">
      <c r="A246" s="4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ht="15.75" customHeight="1" x14ac:dyDescent="0.25">
      <c r="A247" s="4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ht="15.75" customHeight="1" x14ac:dyDescent="0.25">
      <c r="A248" s="4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ht="15.75" customHeight="1" x14ac:dyDescent="0.25">
      <c r="A249" s="4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15.75" customHeight="1" x14ac:dyDescent="0.25">
      <c r="A250" s="4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ht="15.75" customHeight="1" x14ac:dyDescent="0.25">
      <c r="A251" s="4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ht="15.75" customHeight="1" x14ac:dyDescent="0.25"/>
    <row r="253" spans="1:28" ht="15.75" customHeight="1" x14ac:dyDescent="0.25"/>
    <row r="254" spans="1:28" ht="15.75" customHeight="1" x14ac:dyDescent="0.25"/>
    <row r="255" spans="1:28" ht="15.75" customHeight="1" x14ac:dyDescent="0.25"/>
    <row r="256" spans="1:28" ht="15.75" customHeight="1" x14ac:dyDescent="0.25"/>
  </sheetData>
  <mergeCells count="30">
    <mergeCell ref="V8:V9"/>
    <mergeCell ref="W8:X8"/>
    <mergeCell ref="Y8:Y9"/>
    <mergeCell ref="Z8:AA8"/>
    <mergeCell ref="M8:M9"/>
    <mergeCell ref="N8:O8"/>
    <mergeCell ref="P8:P9"/>
    <mergeCell ref="Q8:R8"/>
    <mergeCell ref="S8:S9"/>
    <mergeCell ref="T8:U8"/>
    <mergeCell ref="P7:R7"/>
    <mergeCell ref="S7:U7"/>
    <mergeCell ref="V7:X7"/>
    <mergeCell ref="Y7:AA7"/>
    <mergeCell ref="D8:D9"/>
    <mergeCell ref="E8:F8"/>
    <mergeCell ref="G8:G9"/>
    <mergeCell ref="H8:I8"/>
    <mergeCell ref="J8:J9"/>
    <mergeCell ref="K8:L8"/>
    <mergeCell ref="A3:AA3"/>
    <mergeCell ref="A4:AA4"/>
    <mergeCell ref="A5:AA5"/>
    <mergeCell ref="A7:A9"/>
    <mergeCell ref="B7:B9"/>
    <mergeCell ref="C7:C9"/>
    <mergeCell ref="D7:F7"/>
    <mergeCell ref="G7:I7"/>
    <mergeCell ref="J7:L7"/>
    <mergeCell ref="M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2026-08-03T01:15:35Z</dcterms:created>
  <dcterms:modified xsi:type="dcterms:W3CDTF">2026-08-03T01:16:13Z</dcterms:modified>
</cp:coreProperties>
</file>