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22" i="1"/>
  <c r="G22" i="1"/>
  <c r="F22" i="1"/>
  <c r="E22" i="1"/>
  <c r="D22" i="1"/>
  <c r="H18" i="1"/>
  <c r="G18" i="1"/>
  <c r="F18" i="1"/>
  <c r="E18" i="1"/>
  <c r="D18" i="1"/>
  <c r="H14" i="1"/>
  <c r="G14" i="1"/>
  <c r="F14" i="1"/>
  <c r="E14" i="1"/>
  <c r="D14" i="1"/>
  <c r="H10" i="1"/>
  <c r="G10" i="1"/>
  <c r="F10" i="1"/>
  <c r="E10" i="1"/>
  <c r="D10" i="1"/>
  <c r="H7" i="1"/>
  <c r="G7" i="1"/>
  <c r="F7" i="1"/>
  <c r="E7" i="1"/>
  <c r="D7" i="1"/>
  <c r="H6" i="1"/>
  <c r="G6" i="1"/>
  <c r="F6" i="1"/>
  <c r="E6" i="1"/>
  <c r="D6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<sst xmlns="http://schemas.openxmlformats.org/spreadsheetml/2006/main" count="54" uniqueCount="29">
  <si>
    <t>Satuan</t>
  </si>
  <si>
    <t>Kec. Prambanan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</si>
  <si>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</si>
  <si>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</si>
  <si>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</si>
  <si>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</si>
  <si>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</si>
  <si>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</si>
  <si>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</si>
  <si>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</si>
  <si>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</si>
  <si>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</si>
  <si>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</si>
  <si>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</si>
  <si>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</si>
  <si>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</si>
  <si>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</si>
  <si>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</si>
  <si>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</si>
  <si>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</si>
  <si>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</si>
  <si>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</si>
  <si>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</si>
  <si>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</si>
  <si>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</si>
  <si>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</si>
  <si>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</si>
  <si>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Balita Penderita Gizi Kurang</t>
  </si>
  <si>
    <t>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</si>
</sst>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27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x14ac:dyDescent="0.25">
      <c r="A2" s="10" t="s">
        <v>1</v>
      </c>
      <c r="B2" s="5"/>
      <c r="C2" s="6" t="s">
        <v>28</v>
      </c>
      <c r="D2" s="7">
        <f>116+122</f>
        <v>238</v>
      </c>
      <c r="E2" s="7">
        <f>124+100</f>
        <v>224</v>
      </c>
      <c r="F2" s="7">
        <f>115+120</f>
        <v>235</v>
      </c>
      <c r="G2" s="7">
        <f>100+98</f>
        <v>198</v>
      </c>
      <c r="H2" s="7">
        <f>89+100</f>
        <v>189</v>
      </c>
    </row>
    <row r="3" spans="1:8" ht="15.75" x14ac:dyDescent="0.25">
      <c r="A3" s="4" t="s">
        <v>2</v>
      </c>
      <c r="B3" s="5"/>
      <c r="C3" s="6" t="s">
        <v>28</v>
      </c>
      <c r="D3" s="8">
        <v>239</v>
      </c>
      <c r="E3" s="8">
        <v>157</v>
      </c>
      <c r="F3" s="8">
        <v>155</v>
      </c>
      <c r="G3" s="8">
        <v>135</v>
      </c>
      <c r="H3" s="9">
        <v>138</v>
      </c>
    </row>
    <row r="4" spans="1:8" ht="15.75" x14ac:dyDescent="0.25">
      <c r="A4" s="4" t="s">
        <v>3</v>
      </c>
      <c r="B4" s="5"/>
      <c r="C4" s="6" t="s">
        <v>28</v>
      </c>
      <c r="D4" s="8">
        <v>286</v>
      </c>
      <c r="E4" s="8">
        <v>200</v>
      </c>
      <c r="F4" s="8">
        <v>201</v>
      </c>
      <c r="G4" s="8">
        <v>153</v>
      </c>
      <c r="H4" s="9">
        <v>160</v>
      </c>
    </row>
    <row r="5" spans="1:8" ht="15.75" x14ac:dyDescent="0.25">
      <c r="A5" s="4" t="s">
        <v>4</v>
      </c>
      <c r="B5" s="5"/>
      <c r="C5" s="6" t="s">
        <v>28</v>
      </c>
      <c r="D5" s="8">
        <v>359</v>
      </c>
      <c r="E5" s="8">
        <v>373</v>
      </c>
      <c r="F5" s="8">
        <v>168</v>
      </c>
      <c r="G5" s="8">
        <v>213</v>
      </c>
      <c r="H5" s="9">
        <v>219</v>
      </c>
    </row>
    <row r="6" spans="1:8" x14ac:dyDescent="0.25">
      <c r="A6" s="4" t="s">
        <v>5</v>
      </c>
      <c r="B6" s="5"/>
      <c r="C6" s="6" t="s">
        <v>28</v>
      </c>
      <c r="D6" s="7">
        <f>193+134</f>
        <v>327</v>
      </c>
      <c r="E6" s="7">
        <f>137+136</f>
        <v>273</v>
      </c>
      <c r="F6" s="7">
        <f>84+101</f>
        <v>185</v>
      </c>
      <c r="G6" s="7">
        <f>76+103</f>
        <v>179</v>
      </c>
      <c r="H6" s="7">
        <f>93+99</f>
        <v>192</v>
      </c>
    </row>
    <row r="7" spans="1:8" x14ac:dyDescent="0.25">
      <c r="A7" s="4" t="s">
        <v>6</v>
      </c>
      <c r="B7" s="5"/>
      <c r="C7" s="6" t="s">
        <v>28</v>
      </c>
      <c r="D7" s="7">
        <f>220+272</f>
        <v>492</v>
      </c>
      <c r="E7" s="7">
        <f>251+207</f>
        <v>458</v>
      </c>
      <c r="F7" s="7">
        <f>208+138</f>
        <v>346</v>
      </c>
      <c r="G7" s="7">
        <f>195+119</f>
        <v>314</v>
      </c>
      <c r="H7" s="7">
        <f>179+138</f>
        <v>317</v>
      </c>
    </row>
    <row r="8" spans="1:8" ht="15.75" x14ac:dyDescent="0.25">
      <c r="A8" s="4" t="s">
        <v>7</v>
      </c>
      <c r="B8" s="5"/>
      <c r="C8" s="6" t="s">
        <v>28</v>
      </c>
      <c r="D8" s="8">
        <v>217</v>
      </c>
      <c r="E8" s="8">
        <v>207</v>
      </c>
      <c r="F8" s="8">
        <v>154</v>
      </c>
      <c r="G8" s="8">
        <v>189</v>
      </c>
      <c r="H8" s="9">
        <v>178</v>
      </c>
    </row>
    <row r="9" spans="1:8" ht="15.75" x14ac:dyDescent="0.25">
      <c r="A9" s="4" t="s">
        <v>8</v>
      </c>
      <c r="B9" s="5"/>
      <c r="C9" s="6" t="s">
        <v>28</v>
      </c>
      <c r="D9" s="8">
        <v>44</v>
      </c>
      <c r="E9" s="8">
        <v>45</v>
      </c>
      <c r="F9" s="8">
        <v>59</v>
      </c>
      <c r="G9" s="8">
        <v>43</v>
      </c>
      <c r="H9" s="9">
        <v>47</v>
      </c>
    </row>
    <row r="10" spans="1:8" x14ac:dyDescent="0.25">
      <c r="A10" s="4" t="s">
        <v>9</v>
      </c>
      <c r="B10" s="5"/>
      <c r="C10" s="6" t="s">
        <v>28</v>
      </c>
      <c r="D10" s="7">
        <f>134+148</f>
        <v>282</v>
      </c>
      <c r="E10" s="7">
        <f>140+134</f>
        <v>274</v>
      </c>
      <c r="F10" s="7">
        <f>126+63</f>
        <v>189</v>
      </c>
      <c r="G10" s="7">
        <f>85+67</f>
        <v>152</v>
      </c>
      <c r="H10" s="7">
        <f>67+79</f>
        <v>146</v>
      </c>
    </row>
    <row r="11" spans="1:8" ht="15.75" x14ac:dyDescent="0.25">
      <c r="A11" s="4" t="s">
        <v>10</v>
      </c>
      <c r="B11" s="5"/>
      <c r="C11" s="6" t="s">
        <v>28</v>
      </c>
      <c r="D11" s="8">
        <v>232</v>
      </c>
      <c r="E11" s="8">
        <v>261</v>
      </c>
      <c r="F11" s="8">
        <v>126</v>
      </c>
      <c r="G11" s="8">
        <v>182</v>
      </c>
      <c r="H11" s="9">
        <v>118</v>
      </c>
    </row>
    <row r="12" spans="1:8" ht="15.75" x14ac:dyDescent="0.25">
      <c r="A12" s="4" t="s">
        <v>11</v>
      </c>
      <c r="B12" s="5"/>
      <c r="C12" s="6" t="s">
        <v>28</v>
      </c>
      <c r="D12" s="8">
        <v>178</v>
      </c>
      <c r="E12" s="8">
        <v>147</v>
      </c>
      <c r="F12" s="8">
        <v>159</v>
      </c>
      <c r="G12" s="8">
        <v>80</v>
      </c>
      <c r="H12" s="9">
        <v>107</v>
      </c>
    </row>
    <row r="13" spans="1:8" ht="15.75" x14ac:dyDescent="0.25">
      <c r="A13" s="4" t="s">
        <v>12</v>
      </c>
      <c r="B13" s="5"/>
      <c r="C13" s="6" t="s">
        <v>28</v>
      </c>
      <c r="D13" s="8">
        <v>244</v>
      </c>
      <c r="E13" s="8">
        <v>246</v>
      </c>
      <c r="F13" s="8">
        <v>147</v>
      </c>
      <c r="G13" s="8">
        <v>137</v>
      </c>
      <c r="H13" s="9">
        <v>139</v>
      </c>
    </row>
    <row r="14" spans="1:8" x14ac:dyDescent="0.25">
      <c r="A14" s="4" t="s">
        <v>13</v>
      </c>
      <c r="B14" s="5"/>
      <c r="C14" s="6" t="s">
        <v>28</v>
      </c>
      <c r="D14" s="7">
        <f>197+174</f>
        <v>371</v>
      </c>
      <c r="E14" s="7">
        <f>133+126</f>
        <v>259</v>
      </c>
      <c r="F14" s="7">
        <f>66+75</f>
        <v>141</v>
      </c>
      <c r="G14" s="7">
        <f>63+102</f>
        <v>165</v>
      </c>
      <c r="H14" s="7">
        <f>118+94</f>
        <v>212</v>
      </c>
    </row>
    <row r="15" spans="1:8" ht="15.75" x14ac:dyDescent="0.25">
      <c r="A15" s="4" t="s">
        <v>14</v>
      </c>
      <c r="B15" s="5"/>
      <c r="C15" s="6" t="s">
        <v>28</v>
      </c>
      <c r="D15" s="8">
        <v>300</v>
      </c>
      <c r="E15" s="8">
        <v>270</v>
      </c>
      <c r="F15" s="8">
        <v>136</v>
      </c>
      <c r="G15" s="8">
        <v>189</v>
      </c>
      <c r="H15" s="9">
        <v>196</v>
      </c>
    </row>
    <row r="16" spans="1:8" ht="15.75" x14ac:dyDescent="0.25">
      <c r="A16" s="4" t="s">
        <v>15</v>
      </c>
      <c r="B16" s="5"/>
      <c r="C16" s="6" t="s">
        <v>28</v>
      </c>
      <c r="D16" s="8">
        <v>214</v>
      </c>
      <c r="E16" s="8">
        <v>224</v>
      </c>
      <c r="F16" s="8">
        <v>124</v>
      </c>
      <c r="G16" s="8">
        <v>125</v>
      </c>
      <c r="H16" s="9">
        <v>131</v>
      </c>
    </row>
    <row r="17" spans="1:8" ht="15.75" x14ac:dyDescent="0.25">
      <c r="A17" s="4" t="s">
        <v>16</v>
      </c>
      <c r="B17" s="5"/>
      <c r="C17" s="6" t="s">
        <v>28</v>
      </c>
      <c r="D17" s="8">
        <v>257</v>
      </c>
      <c r="E17" s="8">
        <v>233</v>
      </c>
      <c r="F17" s="8">
        <v>162</v>
      </c>
      <c r="G17" s="8">
        <v>219</v>
      </c>
      <c r="H17" s="9">
        <v>213</v>
      </c>
    </row>
    <row r="18" spans="1:8" x14ac:dyDescent="0.25">
      <c r="A18" s="4" t="s">
        <v>17</v>
      </c>
      <c r="B18" s="5"/>
      <c r="C18" s="6" t="s">
        <v>28</v>
      </c>
      <c r="D18" s="7">
        <f>132+211</f>
        <v>343</v>
      </c>
      <c r="E18" s="7">
        <f>139+171</f>
        <v>310</v>
      </c>
      <c r="F18" s="7">
        <f>92+159</f>
        <v>251</v>
      </c>
      <c r="G18" s="7">
        <f>114+178</f>
        <v>292</v>
      </c>
      <c r="H18" s="7">
        <f>111+160</f>
        <v>271</v>
      </c>
    </row>
    <row r="19" spans="1:8" ht="15.75" x14ac:dyDescent="0.25">
      <c r="A19" s="4" t="s">
        <v>18</v>
      </c>
      <c r="B19" s="5"/>
      <c r="C19" s="6" t="s">
        <v>28</v>
      </c>
      <c r="D19" s="8">
        <v>225</v>
      </c>
      <c r="E19" s="8">
        <v>229</v>
      </c>
      <c r="F19" s="8">
        <v>117</v>
      </c>
      <c r="G19" s="8">
        <v>85</v>
      </c>
      <c r="H19" s="9">
        <v>107</v>
      </c>
    </row>
    <row r="20" spans="1:8" ht="15.75" x14ac:dyDescent="0.25">
      <c r="A20" s="4" t="s">
        <v>19</v>
      </c>
      <c r="B20" s="5"/>
      <c r="C20" s="6" t="s">
        <v>28</v>
      </c>
      <c r="D20" s="8">
        <v>197</v>
      </c>
      <c r="E20" s="8">
        <v>170</v>
      </c>
      <c r="F20" s="8">
        <v>119</v>
      </c>
      <c r="G20" s="8">
        <v>96</v>
      </c>
      <c r="H20" s="9">
        <v>113</v>
      </c>
    </row>
    <row r="21" spans="1:8" ht="15.75" x14ac:dyDescent="0.25">
      <c r="A21" s="4" t="s">
        <v>20</v>
      </c>
      <c r="B21" s="5"/>
      <c r="C21" s="6" t="s">
        <v>28</v>
      </c>
      <c r="D21" s="8">
        <v>262</v>
      </c>
      <c r="E21" s="8">
        <v>224</v>
      </c>
      <c r="F21" s="8">
        <v>171</v>
      </c>
      <c r="G21" s="8">
        <v>146</v>
      </c>
      <c r="H21" s="9">
        <v>141</v>
      </c>
    </row>
    <row r="22" spans="1:8" x14ac:dyDescent="0.25">
      <c r="A22" s="4" t="s">
        <v>21</v>
      </c>
      <c r="B22" s="5"/>
      <c r="C22" s="6" t="s">
        <v>28</v>
      </c>
      <c r="D22" s="7">
        <f>168+139</f>
        <v>307</v>
      </c>
      <c r="E22" s="7">
        <f>116+113</f>
        <v>229</v>
      </c>
      <c r="F22" s="7">
        <f>55+89</f>
        <v>144</v>
      </c>
      <c r="G22" s="7">
        <f>76+90</f>
        <v>166</v>
      </c>
      <c r="H22" s="7">
        <f>43+90</f>
        <v>133</v>
      </c>
    </row>
    <row r="23" spans="1:8" x14ac:dyDescent="0.25">
      <c r="A23" s="4" t="s">
        <v>22</v>
      </c>
      <c r="B23" s="5"/>
      <c r="C23" s="6" t="s">
        <v>28</v>
      </c>
      <c r="D23" s="7">
        <f>143+212</f>
        <v>355</v>
      </c>
      <c r="E23" s="7">
        <f>135+254</f>
        <v>389</v>
      </c>
      <c r="F23" s="7">
        <f>90+105</f>
        <v>195</v>
      </c>
      <c r="G23" s="7">
        <f>92+79</f>
        <v>171</v>
      </c>
      <c r="H23" s="7">
        <f>74+82</f>
        <v>156</v>
      </c>
    </row>
    <row r="24" spans="1:8" ht="15.75" x14ac:dyDescent="0.25">
      <c r="A24" s="4" t="s">
        <v>23</v>
      </c>
      <c r="B24" s="5"/>
      <c r="C24" s="6" t="s">
        <v>28</v>
      </c>
      <c r="D24" s="8">
        <v>217</v>
      </c>
      <c r="E24" s="8">
        <v>187</v>
      </c>
      <c r="F24" s="8">
        <v>89</v>
      </c>
      <c r="G24" s="8">
        <v>104</v>
      </c>
      <c r="H24" s="9">
        <v>90</v>
      </c>
    </row>
    <row r="25" spans="1:8" ht="15.75" x14ac:dyDescent="0.25">
      <c r="A25" s="4" t="s">
        <v>24</v>
      </c>
      <c r="B25" s="5"/>
      <c r="C25" s="6" t="s">
        <v>28</v>
      </c>
      <c r="D25" s="8">
        <v>129</v>
      </c>
      <c r="E25" s="8">
        <v>89</v>
      </c>
      <c r="F25" s="8">
        <v>123</v>
      </c>
      <c r="G25" s="8">
        <v>129</v>
      </c>
      <c r="H25" s="9">
        <v>127</v>
      </c>
    </row>
    <row r="26" spans="1:8" ht="15.75" x14ac:dyDescent="0.25">
      <c r="A26" s="4" t="s">
        <v>25</v>
      </c>
      <c r="B26" s="5"/>
      <c r="C26" s="6" t="s">
        <v>28</v>
      </c>
      <c r="D26" s="8">
        <v>147</v>
      </c>
      <c r="E26" s="8">
        <v>116</v>
      </c>
      <c r="F26" s="8">
        <v>115</v>
      </c>
      <c r="G26" s="8">
        <v>91</v>
      </c>
      <c r="H26" s="9">
        <v>101</v>
      </c>
    </row>
    <row r="27" spans="1:8" ht="15.75" x14ac:dyDescent="0.25">
      <c r="A27" s="4" t="s">
        <v>26</v>
      </c>
      <c r="B27" s="5"/>
      <c r="C27" s="6" t="s">
        <v>28</v>
      </c>
      <c r="D27" s="8">
        <v>216</v>
      </c>
      <c r="E27" s="8">
        <v>183</v>
      </c>
      <c r="F27" s="8">
        <v>128</v>
      </c>
      <c r="G27" s="8">
        <v>65</v>
      </c>
      <c r="H27" s="9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2026-01-13T06:57:04Z</dcterms:created>
  <dcterms:modified xsi:type="dcterms:W3CDTF">2026-01-13T07:00:07Z</dcterms:modified>
</cp:coreProperties>
</file>