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7" i="1" l="1"/>
  <c r="T47" i="1" s="1"/>
  <c r="P47" i="1"/>
  <c r="Q47" i="1" s="1"/>
  <c r="O47" i="1"/>
  <c r="M47" i="1"/>
  <c r="N47" i="1" s="1"/>
  <c r="K47" i="1"/>
  <c r="L47" i="1" s="1"/>
  <c r="J47" i="1"/>
  <c r="H47" i="1"/>
  <c r="I47" i="1" s="1"/>
  <c r="G47" i="1"/>
  <c r="E47" i="1"/>
  <c r="F47" i="1" s="1"/>
  <c r="D47" i="1"/>
  <c r="T44" i="1"/>
  <c r="R44" i="1"/>
  <c r="Q44" i="1"/>
  <c r="N44" i="1"/>
  <c r="L44" i="1"/>
  <c r="I44" i="1"/>
  <c r="F44" i="1"/>
  <c r="C44" i="1"/>
  <c r="B44" i="1"/>
  <c r="T43" i="1"/>
  <c r="R43" i="1"/>
  <c r="Q43" i="1"/>
  <c r="N43" i="1"/>
  <c r="L43" i="1"/>
  <c r="I43" i="1"/>
  <c r="F43" i="1"/>
  <c r="C43" i="1"/>
  <c r="B43" i="1"/>
  <c r="T42" i="1"/>
  <c r="R42" i="1"/>
  <c r="Q42" i="1"/>
  <c r="N42" i="1"/>
  <c r="L42" i="1"/>
  <c r="I42" i="1"/>
  <c r="F42" i="1"/>
  <c r="C42" i="1"/>
  <c r="B42" i="1"/>
  <c r="T41" i="1"/>
  <c r="R41" i="1"/>
  <c r="Q41" i="1"/>
  <c r="N41" i="1"/>
  <c r="L41" i="1"/>
  <c r="I41" i="1"/>
  <c r="F41" i="1"/>
  <c r="C41" i="1"/>
  <c r="B41" i="1"/>
  <c r="T40" i="1"/>
  <c r="R40" i="1"/>
  <c r="Q40" i="1"/>
  <c r="N40" i="1"/>
  <c r="L40" i="1"/>
  <c r="I40" i="1"/>
  <c r="F40" i="1"/>
  <c r="C40" i="1"/>
  <c r="B40" i="1"/>
  <c r="T39" i="1"/>
  <c r="R39" i="1"/>
  <c r="Q39" i="1"/>
  <c r="N39" i="1"/>
  <c r="L39" i="1"/>
  <c r="I39" i="1"/>
  <c r="F39" i="1"/>
  <c r="C39" i="1"/>
  <c r="B39" i="1"/>
  <c r="T38" i="1"/>
  <c r="R38" i="1"/>
  <c r="Q38" i="1"/>
  <c r="N38" i="1"/>
  <c r="L38" i="1"/>
  <c r="I38" i="1"/>
  <c r="F38" i="1"/>
  <c r="C38" i="1"/>
  <c r="B38" i="1"/>
  <c r="T37" i="1"/>
  <c r="R37" i="1"/>
  <c r="Q37" i="1"/>
  <c r="N37" i="1"/>
  <c r="L37" i="1"/>
  <c r="I37" i="1"/>
  <c r="F37" i="1"/>
  <c r="C37" i="1"/>
  <c r="B37" i="1"/>
  <c r="T36" i="1"/>
  <c r="R36" i="1"/>
  <c r="Q36" i="1"/>
  <c r="N36" i="1"/>
  <c r="L36" i="1"/>
  <c r="I36" i="1"/>
  <c r="F36" i="1"/>
  <c r="C36" i="1"/>
  <c r="B36" i="1"/>
  <c r="T35" i="1"/>
  <c r="R35" i="1"/>
  <c r="Q35" i="1"/>
  <c r="N35" i="1"/>
  <c r="L35" i="1"/>
  <c r="I35" i="1"/>
  <c r="F35" i="1"/>
  <c r="C35" i="1"/>
  <c r="B35" i="1"/>
  <c r="T34" i="1"/>
  <c r="R34" i="1"/>
  <c r="Q34" i="1"/>
  <c r="N34" i="1"/>
  <c r="L34" i="1"/>
  <c r="I34" i="1"/>
  <c r="F34" i="1"/>
  <c r="C34" i="1"/>
  <c r="B34" i="1"/>
  <c r="T33" i="1"/>
  <c r="R33" i="1"/>
  <c r="Q33" i="1"/>
  <c r="N33" i="1"/>
  <c r="L33" i="1"/>
  <c r="I33" i="1"/>
  <c r="F33" i="1"/>
  <c r="C33" i="1"/>
  <c r="B33" i="1"/>
  <c r="T32" i="1"/>
  <c r="R32" i="1"/>
  <c r="Q32" i="1"/>
  <c r="N32" i="1"/>
  <c r="L32" i="1"/>
  <c r="I32" i="1"/>
  <c r="F32" i="1"/>
  <c r="C32" i="1"/>
  <c r="B32" i="1"/>
  <c r="T31" i="1"/>
  <c r="R31" i="1"/>
  <c r="Q31" i="1"/>
  <c r="N31" i="1"/>
  <c r="L31" i="1"/>
  <c r="I31" i="1"/>
  <c r="F31" i="1"/>
  <c r="C31" i="1"/>
  <c r="B31" i="1"/>
  <c r="T30" i="1"/>
  <c r="R30" i="1"/>
  <c r="Q30" i="1"/>
  <c r="N30" i="1"/>
  <c r="L30" i="1"/>
  <c r="I30" i="1"/>
  <c r="F30" i="1"/>
  <c r="C30" i="1"/>
  <c r="B30" i="1"/>
  <c r="T29" i="1"/>
  <c r="R29" i="1"/>
  <c r="Q29" i="1"/>
  <c r="N29" i="1"/>
  <c r="L29" i="1"/>
  <c r="I29" i="1"/>
  <c r="F29" i="1"/>
  <c r="C29" i="1"/>
  <c r="B29" i="1"/>
  <c r="T28" i="1"/>
  <c r="R28" i="1"/>
  <c r="Q28" i="1"/>
  <c r="N28" i="1"/>
  <c r="L28" i="1"/>
  <c r="I28" i="1"/>
  <c r="F28" i="1"/>
  <c r="C28" i="1"/>
  <c r="B28" i="1"/>
  <c r="T27" i="1"/>
  <c r="R27" i="1"/>
  <c r="Q27" i="1"/>
  <c r="N27" i="1"/>
  <c r="L27" i="1"/>
  <c r="I27" i="1"/>
  <c r="F27" i="1"/>
  <c r="C27" i="1"/>
  <c r="B27" i="1"/>
  <c r="T26" i="1"/>
  <c r="R26" i="1"/>
  <c r="Q26" i="1"/>
  <c r="N26" i="1"/>
  <c r="L26" i="1"/>
  <c r="I26" i="1"/>
  <c r="F26" i="1"/>
  <c r="C26" i="1"/>
  <c r="B26" i="1"/>
  <c r="T25" i="1"/>
  <c r="R25" i="1"/>
  <c r="Q25" i="1"/>
  <c r="N25" i="1"/>
  <c r="L25" i="1"/>
  <c r="I25" i="1"/>
  <c r="F25" i="1"/>
  <c r="C25" i="1"/>
  <c r="B25" i="1"/>
  <c r="T24" i="1"/>
  <c r="R24" i="1"/>
  <c r="Q24" i="1"/>
  <c r="N24" i="1"/>
  <c r="L24" i="1"/>
  <c r="I24" i="1"/>
  <c r="F24" i="1"/>
  <c r="C24" i="1"/>
  <c r="B24" i="1"/>
  <c r="T23" i="1"/>
  <c r="R23" i="1"/>
  <c r="Q23" i="1"/>
  <c r="N23" i="1"/>
  <c r="L23" i="1"/>
  <c r="I23" i="1"/>
  <c r="F23" i="1"/>
  <c r="C23" i="1"/>
  <c r="B23" i="1"/>
  <c r="T22" i="1"/>
  <c r="R22" i="1"/>
  <c r="Q22" i="1"/>
  <c r="N22" i="1"/>
  <c r="L22" i="1"/>
  <c r="I22" i="1"/>
  <c r="F22" i="1"/>
  <c r="C22" i="1"/>
  <c r="B22" i="1"/>
  <c r="T21" i="1"/>
  <c r="R21" i="1"/>
  <c r="Q21" i="1"/>
  <c r="N21" i="1"/>
  <c r="L21" i="1"/>
  <c r="I21" i="1"/>
  <c r="F21" i="1"/>
  <c r="C21" i="1"/>
  <c r="B21" i="1"/>
  <c r="T20" i="1"/>
  <c r="R20" i="1"/>
  <c r="Q20" i="1"/>
  <c r="N20" i="1"/>
  <c r="L20" i="1"/>
  <c r="I20" i="1"/>
  <c r="F20" i="1"/>
  <c r="C20" i="1"/>
  <c r="B20" i="1"/>
  <c r="T19" i="1"/>
  <c r="R19" i="1"/>
  <c r="Q19" i="1"/>
  <c r="N19" i="1"/>
  <c r="L19" i="1"/>
  <c r="I19" i="1"/>
  <c r="F19" i="1"/>
  <c r="C19" i="1"/>
  <c r="B19" i="1"/>
  <c r="T18" i="1"/>
  <c r="R18" i="1"/>
  <c r="Q18" i="1"/>
  <c r="N18" i="1"/>
  <c r="L18" i="1"/>
  <c r="I18" i="1"/>
  <c r="F18" i="1"/>
  <c r="C18" i="1"/>
  <c r="B18" i="1"/>
  <c r="T17" i="1"/>
  <c r="R17" i="1"/>
  <c r="Q17" i="1"/>
  <c r="N17" i="1"/>
  <c r="L17" i="1"/>
  <c r="I17" i="1"/>
  <c r="F17" i="1"/>
  <c r="C17" i="1"/>
  <c r="B17" i="1"/>
  <c r="T16" i="1"/>
  <c r="R16" i="1"/>
  <c r="Q16" i="1"/>
  <c r="N16" i="1"/>
  <c r="L16" i="1"/>
  <c r="I16" i="1"/>
  <c r="F16" i="1"/>
  <c r="C16" i="1"/>
  <c r="B16" i="1"/>
  <c r="T15" i="1"/>
  <c r="R15" i="1"/>
  <c r="Q15" i="1"/>
  <c r="N15" i="1"/>
  <c r="L15" i="1"/>
  <c r="I15" i="1"/>
  <c r="F15" i="1"/>
  <c r="C15" i="1"/>
  <c r="B15" i="1"/>
  <c r="T14" i="1"/>
  <c r="R14" i="1"/>
  <c r="Q14" i="1"/>
  <c r="N14" i="1"/>
  <c r="L14" i="1"/>
  <c r="I14" i="1"/>
  <c r="F14" i="1"/>
  <c r="C14" i="1"/>
  <c r="B14" i="1"/>
  <c r="T13" i="1"/>
  <c r="R13" i="1"/>
  <c r="Q13" i="1"/>
  <c r="N13" i="1"/>
  <c r="L13" i="1"/>
  <c r="I13" i="1"/>
  <c r="F13" i="1"/>
  <c r="C13" i="1"/>
  <c r="B13" i="1"/>
  <c r="T12" i="1"/>
  <c r="R12" i="1"/>
  <c r="R47" i="1" s="1"/>
  <c r="Q12" i="1"/>
  <c r="N12" i="1"/>
  <c r="L12" i="1"/>
  <c r="I12" i="1"/>
  <c r="F12" i="1"/>
  <c r="C12" i="1"/>
  <c r="B12" i="1"/>
  <c r="T11" i="1"/>
  <c r="R11" i="1"/>
  <c r="Q11" i="1"/>
  <c r="N11" i="1"/>
  <c r="L11" i="1"/>
  <c r="I11" i="1"/>
  <c r="F11" i="1"/>
  <c r="C11" i="1"/>
  <c r="B11" i="1"/>
  <c r="A5" i="1"/>
  <c r="A4" i="1"/>
</calcChain>
</file>

<file path=xl/sharedStrings.xml><?xml version="1.0" encoding="utf-8"?>
<sst xmlns="http://schemas.openxmlformats.org/spreadsheetml/2006/main" count="32" uniqueCount="23">
  <si>
    <t>TABEL  49</t>
  </si>
  <si>
    <t>STATUS GIZI BALITA  BERDASARKAN INDEKS BB/U, TB/U, DAN BB/TB DAN TATA LAKSANA MENURUT KECAMATAN DAN PUSKESMAS</t>
  </si>
  <si>
    <t>NO</t>
  </si>
  <si>
    <t>KECAMATAN</t>
  </si>
  <si>
    <t>PUSKESMAS</t>
  </si>
  <si>
    <t>STATUS GIZI BALITA</t>
  </si>
  <si>
    <t>TATA LAKSANA MASALAH GIZI</t>
  </si>
  <si>
    <t>JUMLAH BALITA YANG DITIMBANG</t>
  </si>
  <si>
    <t>BALITA BERAT BADAN KURANG (BB/U)</t>
  </si>
  <si>
    <t>JUMLAH BALITA YANG DIUKUR TINGGI BADAN</t>
  </si>
  <si>
    <t>BALITA PENDEK (TB/U)</t>
  </si>
  <si>
    <t>JUMLAH BALITA YANG DIUKUR BERAT BADAN &amp; TINGGI BADAN</t>
  </si>
  <si>
    <t>BALITA GIZI KURANG
(BB/TB : &lt; -2 s.d -3 SD)</t>
  </si>
  <si>
    <t>BALITA GIZI BURUK 
(BB/TB: &lt; -3 SD)</t>
  </si>
  <si>
    <t>JUMLAH BALITA USIA 6-59 BULAN YANG GIZI KURANG DENGAN ATAU TANPA STUNTING*</t>
  </si>
  <si>
    <t>BALITA GIZI KURANG MENDAPAT MAKANAN TAMBAHAN</t>
  </si>
  <si>
    <t>JUMLAH KASUS BALITA GIZI BURUK</t>
  </si>
  <si>
    <t>BALITA GIZI BURUK MENDAPAT TATALAKSANA</t>
  </si>
  <si>
    <t>JUMLAH</t>
  </si>
  <si>
    <t>%</t>
  </si>
  <si>
    <t xml:space="preserve">JUMLAH 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</si>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</sst>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quotePrefix="1" applyFont="1"/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1" fontId="6" fillId="0" borderId="11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 vertical="center"/>
    </xf>
    <xf numFmtId="2" fontId="6" fillId="0" borderId="11" xfId="0" applyNumberFormat="1" applyFont="1" applyBorder="1" applyAlignment="1">
      <alignment horizontal="right" vertical="center"/>
    </xf>
    <xf numFmtId="1" fontId="6" fillId="0" borderId="11" xfId="0" applyNumberFormat="1" applyFont="1" applyBorder="1" applyAlignment="1">
      <alignment horizontal="right" vertical="center"/>
    </xf>
    <xf numFmtId="2" fontId="6" fillId="0" borderId="13" xfId="0" applyNumberFormat="1" applyFont="1" applyBorder="1" applyAlignment="1">
      <alignment horizontal="right" vertical="center"/>
    </xf>
    <xf numFmtId="0" fontId="2" fillId="0" borderId="10" xfId="0" applyFont="1" applyBorder="1"/>
    <xf numFmtId="0" fontId="2" fillId="0" borderId="12" xfId="0" applyFont="1" applyBorder="1"/>
    <xf numFmtId="3" fontId="2" fillId="0" borderId="12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0" fontId="1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3" fontId="1" fillId="0" borderId="17" xfId="0" applyNumberFormat="1" applyFont="1" applyBorder="1" applyAlignment="1">
      <alignment horizontal="right"/>
    </xf>
    <xf numFmtId="2" fontId="1" fillId="0" borderId="17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 vertical="center"/>
    </xf>
    <xf numFmtId="2" fontId="1" fillId="0" borderId="17" xfId="0" applyNumberFormat="1" applyFont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0" fontId="7" fillId="0" borderId="0" xfId="0" applyFont="1"/>
    <xf numFmtId="3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>
        <row r="5">
          <cell r="A5" t="str">
            <v>KABUPATEN KLATEN</v>
          </cell>
        </row>
        <row r="6">
          <cell r="A6" t="str">
            <v>TAHUN 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13"/>
  <sheetViews>
    <sheetView tabSelected="1" workbookViewId="0">
      <selection activeCell="A3" sqref="A3:T3"/>
    </sheetView>
  </sheetViews>
  <sheetFormatPr defaultColWidth="14.42578125" defaultRowHeight="15" x14ac:dyDescent="0.25"/>
  <cols>
    <col min="1" max="1" width="5.7109375" customWidth="1"/>
    <col min="2" max="2" width="25.7109375" customWidth="1"/>
    <col min="3" max="3" width="27.7109375" bestFit="1" customWidth="1"/>
    <col min="4" max="4" width="17.42578125" customWidth="1"/>
    <col min="5" max="5" width="14.42578125" customWidth="1"/>
    <col min="6" max="6" width="10.7109375" customWidth="1"/>
    <col min="7" max="7" width="19.140625" customWidth="1"/>
    <col min="8" max="9" width="10.7109375" customWidth="1"/>
    <col min="10" max="10" width="20.42578125" customWidth="1"/>
    <col min="11" max="11" width="12.42578125" customWidth="1"/>
    <col min="12" max="12" width="10.7109375" customWidth="1"/>
    <col min="13" max="13" width="13.28515625" customWidth="1"/>
    <col min="14" max="14" width="9.140625" customWidth="1"/>
    <col min="15" max="15" width="21.28515625" customWidth="1"/>
    <col min="16" max="16" width="12.140625" customWidth="1"/>
    <col min="17" max="18" width="18" customWidth="1"/>
    <col min="19" max="19" width="17.42578125" customWidth="1"/>
    <col min="20" max="20" width="10.7109375" customWidth="1"/>
    <col min="21" max="33" width="9.140625" customWidth="1"/>
  </cols>
  <sheetData>
    <row r="1" spans="1:33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5.75" x14ac:dyDescent="0.25">
      <c r="A4" s="4" t="str">
        <f>'[1]1'!$A$5</f>
        <v>KABUPATEN KLATEN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.75" x14ac:dyDescent="0.25">
      <c r="A5" s="4" t="str">
        <f>'[1]1'!$A$6</f>
        <v>TAHUN 2025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6.5" thickBo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6.5" thickBot="1" x14ac:dyDescent="0.3">
      <c r="A7" s="6" t="s">
        <v>2</v>
      </c>
      <c r="B7" s="6" t="s">
        <v>3</v>
      </c>
      <c r="C7" s="6" t="s">
        <v>4</v>
      </c>
      <c r="D7" s="7" t="s">
        <v>5</v>
      </c>
      <c r="E7" s="7"/>
      <c r="F7" s="7"/>
      <c r="G7" s="7"/>
      <c r="H7" s="7"/>
      <c r="I7" s="7"/>
      <c r="J7" s="7"/>
      <c r="K7" s="7"/>
      <c r="L7" s="7"/>
      <c r="M7" s="7"/>
      <c r="N7" s="7"/>
      <c r="O7" s="7" t="s">
        <v>6</v>
      </c>
      <c r="P7" s="7"/>
      <c r="Q7" s="7"/>
      <c r="R7" s="7"/>
      <c r="S7" s="7"/>
      <c r="T7" s="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73.5" customHeight="1" x14ac:dyDescent="0.25">
      <c r="A8" s="8"/>
      <c r="B8" s="8"/>
      <c r="C8" s="8"/>
      <c r="D8" s="9" t="s">
        <v>7</v>
      </c>
      <c r="E8" s="10" t="s">
        <v>8</v>
      </c>
      <c r="F8" s="11"/>
      <c r="G8" s="9" t="s">
        <v>9</v>
      </c>
      <c r="H8" s="10" t="s">
        <v>10</v>
      </c>
      <c r="I8" s="11"/>
      <c r="J8" s="9" t="s">
        <v>11</v>
      </c>
      <c r="K8" s="10" t="s">
        <v>12</v>
      </c>
      <c r="L8" s="11"/>
      <c r="M8" s="10" t="s">
        <v>13</v>
      </c>
      <c r="N8" s="11"/>
      <c r="O8" s="12" t="s">
        <v>14</v>
      </c>
      <c r="P8" s="10" t="s">
        <v>15</v>
      </c>
      <c r="Q8" s="11"/>
      <c r="R8" s="12" t="s">
        <v>16</v>
      </c>
      <c r="S8" s="10" t="s">
        <v>17</v>
      </c>
      <c r="T8" s="11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 ht="39" customHeight="1" thickBot="1" x14ac:dyDescent="0.3">
      <c r="A9" s="14"/>
      <c r="B9" s="14"/>
      <c r="C9" s="14"/>
      <c r="D9" s="15"/>
      <c r="E9" s="16" t="s">
        <v>18</v>
      </c>
      <c r="F9" s="17" t="s">
        <v>19</v>
      </c>
      <c r="G9" s="15"/>
      <c r="H9" s="16" t="s">
        <v>20</v>
      </c>
      <c r="I9" s="17" t="s">
        <v>19</v>
      </c>
      <c r="J9" s="15"/>
      <c r="K9" s="16" t="s">
        <v>20</v>
      </c>
      <c r="L9" s="17" t="s">
        <v>19</v>
      </c>
      <c r="M9" s="16" t="s">
        <v>20</v>
      </c>
      <c r="N9" s="17" t="s">
        <v>19</v>
      </c>
      <c r="O9" s="18"/>
      <c r="P9" s="16" t="s">
        <v>18</v>
      </c>
      <c r="Q9" s="17" t="s">
        <v>19</v>
      </c>
      <c r="R9" s="18"/>
      <c r="S9" s="16" t="s">
        <v>20</v>
      </c>
      <c r="T9" s="17" t="s">
        <v>19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8" customHeight="1" x14ac:dyDescent="0.25">
      <c r="A10" s="19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20">
        <v>12</v>
      </c>
      <c r="M10" s="20">
        <v>13</v>
      </c>
      <c r="N10" s="20">
        <v>14</v>
      </c>
      <c r="O10" s="20">
        <v>15</v>
      </c>
      <c r="P10" s="20">
        <v>16</v>
      </c>
      <c r="Q10" s="20">
        <v>17</v>
      </c>
      <c r="R10" s="20">
        <v>18</v>
      </c>
      <c r="S10" s="20">
        <v>19</v>
      </c>
      <c r="T10" s="21">
        <v>20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x14ac:dyDescent="0.25">
      <c r="A11" s="22">
        <v>1</v>
      </c>
      <c r="B11" s="23" t="str">
        <f>'[1]11'!B9</f>
        <v>Prambanan</v>
      </c>
      <c r="C11" s="23" t="str">
        <f>'[1]11'!C9</f>
        <v>Puskesmas Prambanan</v>
      </c>
      <c r="D11" s="24">
        <v>1297</v>
      </c>
      <c r="E11" s="25">
        <v>167</v>
      </c>
      <c r="F11" s="26">
        <f t="shared" ref="F11:F44" si="0">E11/D11*100</f>
        <v>12.875867386276022</v>
      </c>
      <c r="G11" s="25">
        <v>1297</v>
      </c>
      <c r="H11" s="25">
        <v>154</v>
      </c>
      <c r="I11" s="26">
        <f t="shared" ref="I11:I44" si="1">H11/G11*100</f>
        <v>11.873554356206631</v>
      </c>
      <c r="J11" s="25">
        <v>1297</v>
      </c>
      <c r="K11" s="25">
        <v>75</v>
      </c>
      <c r="L11" s="26">
        <f t="shared" ref="L11:L44" si="2">K11/J11*100</f>
        <v>5.7825751734772552</v>
      </c>
      <c r="M11" s="25">
        <v>1</v>
      </c>
      <c r="N11" s="26">
        <f t="shared" ref="N11:N44" si="3">M11/J11*100</f>
        <v>7.7101002313030062E-2</v>
      </c>
      <c r="O11" s="27">
        <v>73</v>
      </c>
      <c r="P11" s="28">
        <v>36</v>
      </c>
      <c r="Q11" s="29">
        <f t="shared" ref="Q11:Q44" si="4">P11/K11*100</f>
        <v>48</v>
      </c>
      <c r="R11" s="30">
        <f>M11</f>
        <v>1</v>
      </c>
      <c r="S11" s="28">
        <v>1</v>
      </c>
      <c r="T11" s="31">
        <f t="shared" ref="T11:T44" si="5">S11/M11*100</f>
        <v>100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.75" x14ac:dyDescent="0.25">
      <c r="A12" s="22">
        <v>2</v>
      </c>
      <c r="B12" s="23" t="str">
        <f>'[1]11'!B10</f>
        <v>Prambanan</v>
      </c>
      <c r="C12" s="23" t="str">
        <f>'[1]11'!C10</f>
        <v>Puskesmas Kebondalem Lor</v>
      </c>
      <c r="D12" s="24">
        <v>1342</v>
      </c>
      <c r="E12" s="25">
        <v>168</v>
      </c>
      <c r="F12" s="26">
        <f>E12/D12*100</f>
        <v>12.518628912071536</v>
      </c>
      <c r="G12" s="25">
        <v>1342</v>
      </c>
      <c r="H12" s="25">
        <v>156</v>
      </c>
      <c r="I12" s="26">
        <f t="shared" si="1"/>
        <v>11.624441132637854</v>
      </c>
      <c r="J12" s="25">
        <v>1342</v>
      </c>
      <c r="K12" s="25">
        <v>86</v>
      </c>
      <c r="L12" s="26">
        <f t="shared" si="2"/>
        <v>6.4083457526080485</v>
      </c>
      <c r="M12" s="25">
        <v>5</v>
      </c>
      <c r="N12" s="26">
        <f t="shared" si="3"/>
        <v>0.37257824143070045</v>
      </c>
      <c r="O12" s="27">
        <v>73</v>
      </c>
      <c r="P12" s="28">
        <v>61</v>
      </c>
      <c r="Q12" s="29">
        <f t="shared" si="4"/>
        <v>70.930232558139537</v>
      </c>
      <c r="R12" s="30">
        <f t="shared" ref="R12:R44" si="6">M12</f>
        <v>5</v>
      </c>
      <c r="S12" s="28">
        <v>5</v>
      </c>
      <c r="T12" s="31">
        <f t="shared" si="5"/>
        <v>100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75" x14ac:dyDescent="0.25">
      <c r="A13" s="22">
        <v>3</v>
      </c>
      <c r="B13" s="23" t="str">
        <f>'[1]11'!B11</f>
        <v>Gantiwarno</v>
      </c>
      <c r="C13" s="23" t="str">
        <f>'[1]11'!C11</f>
        <v>Puskesmas Gantiwarno</v>
      </c>
      <c r="D13" s="24">
        <v>1751</v>
      </c>
      <c r="E13" s="25">
        <v>259</v>
      </c>
      <c r="F13" s="26">
        <f t="shared" si="0"/>
        <v>14.79154768703598</v>
      </c>
      <c r="G13" s="25">
        <v>1751</v>
      </c>
      <c r="H13" s="25">
        <v>232</v>
      </c>
      <c r="I13" s="26">
        <f t="shared" si="1"/>
        <v>13.249571673329527</v>
      </c>
      <c r="J13" s="25">
        <v>1751</v>
      </c>
      <c r="K13" s="25">
        <v>101</v>
      </c>
      <c r="L13" s="26">
        <f t="shared" si="2"/>
        <v>5.768132495716733</v>
      </c>
      <c r="M13" s="25">
        <v>50</v>
      </c>
      <c r="N13" s="26">
        <f t="shared" si="3"/>
        <v>2.8555111364934325</v>
      </c>
      <c r="O13" s="27">
        <v>77</v>
      </c>
      <c r="P13" s="28">
        <v>101</v>
      </c>
      <c r="Q13" s="29">
        <f t="shared" si="4"/>
        <v>100</v>
      </c>
      <c r="R13" s="30">
        <f t="shared" si="6"/>
        <v>50</v>
      </c>
      <c r="S13" s="28">
        <v>50</v>
      </c>
      <c r="T13" s="31">
        <f t="shared" si="5"/>
        <v>100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x14ac:dyDescent="0.25">
      <c r="A14" s="22">
        <v>4</v>
      </c>
      <c r="B14" s="23" t="str">
        <f>'[1]11'!B12</f>
        <v>Wedi</v>
      </c>
      <c r="C14" s="23" t="str">
        <f>'[1]11'!C12</f>
        <v>Puskesmas Wedi</v>
      </c>
      <c r="D14" s="24">
        <v>2421</v>
      </c>
      <c r="E14" s="25">
        <v>317</v>
      </c>
      <c r="F14" s="26">
        <f t="shared" si="0"/>
        <v>13.093762907889303</v>
      </c>
      <c r="G14" s="25">
        <v>2400</v>
      </c>
      <c r="H14" s="25">
        <v>251</v>
      </c>
      <c r="I14" s="26">
        <f t="shared" si="1"/>
        <v>10.458333333333334</v>
      </c>
      <c r="J14" s="25">
        <v>2421</v>
      </c>
      <c r="K14" s="25">
        <v>156</v>
      </c>
      <c r="L14" s="26">
        <f t="shared" si="2"/>
        <v>6.4436183395291193</v>
      </c>
      <c r="M14" s="25">
        <v>0</v>
      </c>
      <c r="N14" s="26">
        <f t="shared" si="3"/>
        <v>0</v>
      </c>
      <c r="O14" s="27">
        <v>135</v>
      </c>
      <c r="P14" s="28">
        <v>98</v>
      </c>
      <c r="Q14" s="29">
        <f t="shared" si="4"/>
        <v>62.820512820512818</v>
      </c>
      <c r="R14" s="30">
        <f t="shared" si="6"/>
        <v>0</v>
      </c>
      <c r="S14" s="28">
        <v>0</v>
      </c>
      <c r="T14" s="31">
        <f>IFERROR(S14/M14*100,0)</f>
        <v>0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.75" x14ac:dyDescent="0.25">
      <c r="A15" s="22">
        <v>5</v>
      </c>
      <c r="B15" s="23" t="str">
        <f>'[1]11'!B13</f>
        <v>Bayat</v>
      </c>
      <c r="C15" s="23" t="str">
        <f>'[1]11'!C13</f>
        <v>Puskesmas Bayat</v>
      </c>
      <c r="D15" s="24">
        <v>3016</v>
      </c>
      <c r="E15" s="25">
        <v>459</v>
      </c>
      <c r="F15" s="26">
        <f t="shared" si="0"/>
        <v>15.218832891246684</v>
      </c>
      <c r="G15" s="25">
        <v>3016</v>
      </c>
      <c r="H15" s="25">
        <v>615</v>
      </c>
      <c r="I15" s="26">
        <f t="shared" si="1"/>
        <v>20.391246684350133</v>
      </c>
      <c r="J15" s="25">
        <v>3016</v>
      </c>
      <c r="K15" s="25">
        <v>164</v>
      </c>
      <c r="L15" s="26">
        <f t="shared" si="2"/>
        <v>5.4376657824933687</v>
      </c>
      <c r="M15" s="25">
        <v>76</v>
      </c>
      <c r="N15" s="26">
        <f t="shared" si="3"/>
        <v>2.5198938992042441</v>
      </c>
      <c r="O15" s="27">
        <v>116</v>
      </c>
      <c r="P15" s="28">
        <v>74</v>
      </c>
      <c r="Q15" s="29">
        <f t="shared" si="4"/>
        <v>45.121951219512198</v>
      </c>
      <c r="R15" s="30">
        <f t="shared" si="6"/>
        <v>76</v>
      </c>
      <c r="S15" s="28">
        <v>76</v>
      </c>
      <c r="T15" s="31">
        <f t="shared" si="5"/>
        <v>100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75" x14ac:dyDescent="0.25">
      <c r="A16" s="22">
        <v>6</v>
      </c>
      <c r="B16" s="23" t="str">
        <f>'[1]11'!B14</f>
        <v>Cawas</v>
      </c>
      <c r="C16" s="23" t="str">
        <f>'[1]11'!C14</f>
        <v>Puskesmas Cawas I</v>
      </c>
      <c r="D16" s="24">
        <v>1139</v>
      </c>
      <c r="E16" s="25">
        <v>164</v>
      </c>
      <c r="F16" s="26">
        <f t="shared" si="0"/>
        <v>14.398595258999123</v>
      </c>
      <c r="G16" s="25">
        <v>1124</v>
      </c>
      <c r="H16" s="25">
        <v>181</v>
      </c>
      <c r="I16" s="26">
        <f t="shared" si="1"/>
        <v>16.103202846975091</v>
      </c>
      <c r="J16" s="25">
        <v>1128</v>
      </c>
      <c r="K16" s="25">
        <v>79</v>
      </c>
      <c r="L16" s="26">
        <f t="shared" si="2"/>
        <v>7.0035460992907801</v>
      </c>
      <c r="M16" s="25">
        <v>4</v>
      </c>
      <c r="N16" s="26">
        <f t="shared" si="3"/>
        <v>0.3546099290780142</v>
      </c>
      <c r="O16" s="27">
        <v>65</v>
      </c>
      <c r="P16" s="28">
        <v>59</v>
      </c>
      <c r="Q16" s="29">
        <f t="shared" si="4"/>
        <v>74.683544303797461</v>
      </c>
      <c r="R16" s="30">
        <f t="shared" si="6"/>
        <v>4</v>
      </c>
      <c r="S16" s="28">
        <v>3</v>
      </c>
      <c r="T16" s="31">
        <f t="shared" si="5"/>
        <v>75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x14ac:dyDescent="0.25">
      <c r="A17" s="22">
        <v>7</v>
      </c>
      <c r="B17" s="23" t="str">
        <f>'[1]11'!B15</f>
        <v>Cawas</v>
      </c>
      <c r="C17" s="23" t="str">
        <f>'[1]11'!C15</f>
        <v>Puskesmas Cawas II</v>
      </c>
      <c r="D17" s="24">
        <v>1238</v>
      </c>
      <c r="E17" s="25">
        <v>174</v>
      </c>
      <c r="F17" s="26">
        <f t="shared" si="0"/>
        <v>14.054927302100161</v>
      </c>
      <c r="G17" s="25">
        <v>1230</v>
      </c>
      <c r="H17" s="25">
        <v>197</v>
      </c>
      <c r="I17" s="26">
        <f t="shared" si="1"/>
        <v>16.016260162601625</v>
      </c>
      <c r="J17" s="25">
        <v>1238</v>
      </c>
      <c r="K17" s="25">
        <v>76</v>
      </c>
      <c r="L17" s="26">
        <f t="shared" si="2"/>
        <v>6.1389337641357029</v>
      </c>
      <c r="M17" s="25">
        <v>1</v>
      </c>
      <c r="N17" s="26">
        <f t="shared" si="3"/>
        <v>8.0775444264943458E-2</v>
      </c>
      <c r="O17" s="27">
        <v>63</v>
      </c>
      <c r="P17" s="28">
        <v>26</v>
      </c>
      <c r="Q17" s="29">
        <f t="shared" si="4"/>
        <v>34.210526315789473</v>
      </c>
      <c r="R17" s="30">
        <f t="shared" si="6"/>
        <v>1</v>
      </c>
      <c r="S17" s="28">
        <v>1</v>
      </c>
      <c r="T17" s="31">
        <f t="shared" si="5"/>
        <v>100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5.75" x14ac:dyDescent="0.25">
      <c r="A18" s="22">
        <v>8</v>
      </c>
      <c r="B18" s="23" t="str">
        <f>'[1]11'!B16</f>
        <v>Trucuk</v>
      </c>
      <c r="C18" s="23" t="str">
        <f>'[1]11'!C16</f>
        <v>Puskesmas Trucuk I</v>
      </c>
      <c r="D18" s="24">
        <v>2008</v>
      </c>
      <c r="E18" s="25">
        <v>315</v>
      </c>
      <c r="F18" s="26">
        <f t="shared" si="0"/>
        <v>15.687250996015937</v>
      </c>
      <c r="G18" s="25">
        <v>2008</v>
      </c>
      <c r="H18" s="25">
        <v>241</v>
      </c>
      <c r="I18" s="26">
        <f t="shared" si="1"/>
        <v>12.001992031872511</v>
      </c>
      <c r="J18" s="25">
        <v>2008</v>
      </c>
      <c r="K18" s="25">
        <v>159</v>
      </c>
      <c r="L18" s="26">
        <f t="shared" si="2"/>
        <v>7.9183266932270913</v>
      </c>
      <c r="M18" s="25">
        <v>14</v>
      </c>
      <c r="N18" s="26">
        <f t="shared" si="3"/>
        <v>0.69721115537848599</v>
      </c>
      <c r="O18" s="27">
        <v>134</v>
      </c>
      <c r="P18" s="28">
        <v>58</v>
      </c>
      <c r="Q18" s="29">
        <f t="shared" si="4"/>
        <v>36.477987421383645</v>
      </c>
      <c r="R18" s="30">
        <f t="shared" si="6"/>
        <v>14</v>
      </c>
      <c r="S18" s="28">
        <v>14</v>
      </c>
      <c r="T18" s="31">
        <f t="shared" si="5"/>
        <v>100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75" x14ac:dyDescent="0.25">
      <c r="A19" s="22">
        <v>9</v>
      </c>
      <c r="B19" s="23" t="str">
        <f>'[1]11'!B17</f>
        <v>Trucuk</v>
      </c>
      <c r="C19" s="23" t="str">
        <f>'[1]11'!C17</f>
        <v>Puskesmas Trucuk II</v>
      </c>
      <c r="D19" s="24">
        <v>1955</v>
      </c>
      <c r="E19" s="25">
        <v>288</v>
      </c>
      <c r="F19" s="26">
        <f t="shared" si="0"/>
        <v>14.731457800511508</v>
      </c>
      <c r="G19" s="25">
        <v>1955</v>
      </c>
      <c r="H19" s="25">
        <v>241</v>
      </c>
      <c r="I19" s="26">
        <f t="shared" si="1"/>
        <v>12.327365728900256</v>
      </c>
      <c r="J19" s="25">
        <v>1955</v>
      </c>
      <c r="K19" s="25">
        <v>84</v>
      </c>
      <c r="L19" s="26">
        <f t="shared" si="2"/>
        <v>4.296675191815857</v>
      </c>
      <c r="M19" s="25">
        <v>1</v>
      </c>
      <c r="N19" s="26">
        <f t="shared" si="3"/>
        <v>5.1150895140664954E-2</v>
      </c>
      <c r="O19" s="27">
        <v>67</v>
      </c>
      <c r="P19" s="28">
        <v>45</v>
      </c>
      <c r="Q19" s="29">
        <f t="shared" si="4"/>
        <v>53.571428571428569</v>
      </c>
      <c r="R19" s="30">
        <f t="shared" si="6"/>
        <v>1</v>
      </c>
      <c r="S19" s="28">
        <v>1</v>
      </c>
      <c r="T19" s="31">
        <f t="shared" si="5"/>
        <v>100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x14ac:dyDescent="0.25">
      <c r="A20" s="22">
        <v>10</v>
      </c>
      <c r="B20" s="23" t="str">
        <f>'[1]11'!B18</f>
        <v>Kalikotes</v>
      </c>
      <c r="C20" s="23" t="str">
        <f>'[1]11'!C18</f>
        <v>Puskesmas Kalikotes</v>
      </c>
      <c r="D20" s="24">
        <v>1974</v>
      </c>
      <c r="E20" s="25">
        <v>284</v>
      </c>
      <c r="F20" s="26">
        <f t="shared" si="0"/>
        <v>14.387031408308005</v>
      </c>
      <c r="G20" s="25">
        <v>1974</v>
      </c>
      <c r="H20" s="25">
        <v>210</v>
      </c>
      <c r="I20" s="26">
        <f t="shared" si="1"/>
        <v>10.638297872340425</v>
      </c>
      <c r="J20" s="25">
        <v>1974</v>
      </c>
      <c r="K20" s="25">
        <v>144</v>
      </c>
      <c r="L20" s="26">
        <f t="shared" si="2"/>
        <v>7.2948328267477196</v>
      </c>
      <c r="M20" s="25">
        <v>9</v>
      </c>
      <c r="N20" s="26">
        <f t="shared" si="3"/>
        <v>0.45592705167173248</v>
      </c>
      <c r="O20" s="27">
        <v>114</v>
      </c>
      <c r="P20" s="28">
        <v>75</v>
      </c>
      <c r="Q20" s="29">
        <f t="shared" si="4"/>
        <v>52.083333333333336</v>
      </c>
      <c r="R20" s="30">
        <f t="shared" si="6"/>
        <v>9</v>
      </c>
      <c r="S20" s="28">
        <v>9</v>
      </c>
      <c r="T20" s="31">
        <f t="shared" si="5"/>
        <v>100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x14ac:dyDescent="0.25">
      <c r="A21" s="22">
        <v>11</v>
      </c>
      <c r="B21" s="23" t="str">
        <f>'[1]11'!B19</f>
        <v>Kebonarum</v>
      </c>
      <c r="C21" s="23" t="str">
        <f>'[1]11'!C19</f>
        <v>Puskesmas Kebonarum</v>
      </c>
      <c r="D21" s="24">
        <v>920</v>
      </c>
      <c r="E21" s="25">
        <v>111</v>
      </c>
      <c r="F21" s="26">
        <f t="shared" si="0"/>
        <v>12.065217391304348</v>
      </c>
      <c r="G21" s="25">
        <v>919</v>
      </c>
      <c r="H21" s="25">
        <v>146</v>
      </c>
      <c r="I21" s="26">
        <f t="shared" si="1"/>
        <v>15.886833514689879</v>
      </c>
      <c r="J21" s="25">
        <v>920</v>
      </c>
      <c r="K21" s="25">
        <v>52</v>
      </c>
      <c r="L21" s="26">
        <f t="shared" si="2"/>
        <v>5.6521739130434785</v>
      </c>
      <c r="M21" s="25">
        <v>18</v>
      </c>
      <c r="N21" s="26">
        <f t="shared" si="3"/>
        <v>1.956521739130435</v>
      </c>
      <c r="O21" s="27">
        <v>27</v>
      </c>
      <c r="P21" s="28">
        <v>79</v>
      </c>
      <c r="Q21" s="29">
        <f t="shared" si="4"/>
        <v>151.92307692307691</v>
      </c>
      <c r="R21" s="30">
        <f t="shared" si="6"/>
        <v>18</v>
      </c>
      <c r="S21" s="28">
        <v>18</v>
      </c>
      <c r="T21" s="31">
        <f t="shared" si="5"/>
        <v>100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x14ac:dyDescent="0.25">
      <c r="A22" s="22">
        <v>12</v>
      </c>
      <c r="B22" s="23" t="str">
        <f>'[1]11'!B20</f>
        <v>Jogonalan</v>
      </c>
      <c r="C22" s="23" t="str">
        <f>'[1]11'!C20</f>
        <v>Puskesmas Jogonalan I</v>
      </c>
      <c r="D22" s="24">
        <v>1306</v>
      </c>
      <c r="E22" s="25">
        <v>180</v>
      </c>
      <c r="F22" s="26">
        <f t="shared" si="0"/>
        <v>13.782542113323123</v>
      </c>
      <c r="G22" s="25">
        <v>1306</v>
      </c>
      <c r="H22" s="25">
        <v>145</v>
      </c>
      <c r="I22" s="26">
        <f t="shared" si="1"/>
        <v>11.10260336906585</v>
      </c>
      <c r="J22" s="25">
        <v>1306</v>
      </c>
      <c r="K22" s="25">
        <v>60</v>
      </c>
      <c r="L22" s="26">
        <f t="shared" si="2"/>
        <v>4.5941807044410412</v>
      </c>
      <c r="M22" s="25">
        <v>4</v>
      </c>
      <c r="N22" s="26">
        <f t="shared" si="3"/>
        <v>0.30627871362940279</v>
      </c>
      <c r="O22" s="27">
        <v>60</v>
      </c>
      <c r="P22" s="28">
        <v>55</v>
      </c>
      <c r="Q22" s="29">
        <f t="shared" si="4"/>
        <v>91.666666666666657</v>
      </c>
      <c r="R22" s="30">
        <f t="shared" si="6"/>
        <v>4</v>
      </c>
      <c r="S22" s="28">
        <v>4</v>
      </c>
      <c r="T22" s="31">
        <f t="shared" si="5"/>
        <v>100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x14ac:dyDescent="0.25">
      <c r="A23" s="22">
        <v>13</v>
      </c>
      <c r="B23" s="23" t="str">
        <f>'[1]11'!B21</f>
        <v>Jogonalan</v>
      </c>
      <c r="C23" s="23" t="str">
        <f>'[1]11'!C21</f>
        <v>Puskesmas Jogonalan II</v>
      </c>
      <c r="D23" s="24">
        <v>1558</v>
      </c>
      <c r="E23" s="25">
        <v>188</v>
      </c>
      <c r="F23" s="26">
        <f t="shared" si="0"/>
        <v>12.066752246469834</v>
      </c>
      <c r="G23" s="25">
        <v>1558</v>
      </c>
      <c r="H23" s="25">
        <v>122</v>
      </c>
      <c r="I23" s="26">
        <f t="shared" si="1"/>
        <v>7.8305519897304237</v>
      </c>
      <c r="J23" s="25">
        <v>1558</v>
      </c>
      <c r="K23" s="25">
        <v>104</v>
      </c>
      <c r="L23" s="26">
        <f t="shared" si="2"/>
        <v>6.6752246469833114</v>
      </c>
      <c r="M23" s="25">
        <v>16</v>
      </c>
      <c r="N23" s="26">
        <f t="shared" si="3"/>
        <v>1.0269576379974326</v>
      </c>
      <c r="O23" s="27">
        <v>98</v>
      </c>
      <c r="P23" s="28">
        <v>95</v>
      </c>
      <c r="Q23" s="29">
        <f t="shared" si="4"/>
        <v>91.34615384615384</v>
      </c>
      <c r="R23" s="30">
        <f t="shared" si="6"/>
        <v>16</v>
      </c>
      <c r="S23" s="28">
        <v>16</v>
      </c>
      <c r="T23" s="31">
        <f t="shared" si="5"/>
        <v>100</v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x14ac:dyDescent="0.25">
      <c r="A24" s="22">
        <v>14</v>
      </c>
      <c r="B24" s="23" t="str">
        <f>'[1]11'!B22</f>
        <v>Manisrenggo</v>
      </c>
      <c r="C24" s="23" t="str">
        <f>'[1]11'!C22</f>
        <v>Puskesmas Manisrenggo</v>
      </c>
      <c r="D24" s="24">
        <v>2284</v>
      </c>
      <c r="E24" s="25">
        <v>272</v>
      </c>
      <c r="F24" s="26">
        <f t="shared" si="0"/>
        <v>11.908931698774081</v>
      </c>
      <c r="G24" s="25">
        <v>2284</v>
      </c>
      <c r="H24" s="25">
        <v>286</v>
      </c>
      <c r="I24" s="26">
        <f t="shared" si="1"/>
        <v>12.521891418563925</v>
      </c>
      <c r="J24" s="25">
        <v>2284</v>
      </c>
      <c r="K24" s="25">
        <v>85</v>
      </c>
      <c r="L24" s="26">
        <f t="shared" si="2"/>
        <v>3.7215411558669005</v>
      </c>
      <c r="M24" s="25">
        <v>5</v>
      </c>
      <c r="N24" s="26">
        <f t="shared" si="3"/>
        <v>0.21891418563922943</v>
      </c>
      <c r="O24" s="27">
        <v>72</v>
      </c>
      <c r="P24" s="28">
        <v>66</v>
      </c>
      <c r="Q24" s="29">
        <f t="shared" si="4"/>
        <v>77.64705882352942</v>
      </c>
      <c r="R24" s="30">
        <f t="shared" si="6"/>
        <v>5</v>
      </c>
      <c r="S24" s="28">
        <v>5</v>
      </c>
      <c r="T24" s="31">
        <f t="shared" si="5"/>
        <v>100</v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x14ac:dyDescent="0.25">
      <c r="A25" s="22">
        <v>15</v>
      </c>
      <c r="B25" s="23" t="str">
        <f>'[1]11'!B23</f>
        <v>Karangnongko</v>
      </c>
      <c r="C25" s="23" t="str">
        <f>'[1]11'!C23</f>
        <v>Puskesmas Karangnongko</v>
      </c>
      <c r="D25" s="24">
        <v>1882</v>
      </c>
      <c r="E25" s="25">
        <v>215</v>
      </c>
      <c r="F25" s="26">
        <f t="shared" si="0"/>
        <v>11.424017003188098</v>
      </c>
      <c r="G25" s="25">
        <v>1882</v>
      </c>
      <c r="H25" s="25">
        <v>239</v>
      </c>
      <c r="I25" s="26">
        <f t="shared" si="1"/>
        <v>12.699256110520723</v>
      </c>
      <c r="J25" s="25">
        <v>1882</v>
      </c>
      <c r="K25" s="25">
        <v>97</v>
      </c>
      <c r="L25" s="26">
        <f t="shared" si="2"/>
        <v>5.1540913921360252</v>
      </c>
      <c r="M25" s="25">
        <v>17</v>
      </c>
      <c r="N25" s="26">
        <f t="shared" si="3"/>
        <v>0.90329436769394267</v>
      </c>
      <c r="O25" s="27">
        <v>89</v>
      </c>
      <c r="P25" s="28">
        <v>50</v>
      </c>
      <c r="Q25" s="29">
        <f t="shared" si="4"/>
        <v>51.546391752577314</v>
      </c>
      <c r="R25" s="30">
        <f t="shared" si="6"/>
        <v>17</v>
      </c>
      <c r="S25" s="28">
        <v>17</v>
      </c>
      <c r="T25" s="31">
        <f t="shared" si="5"/>
        <v>100</v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x14ac:dyDescent="0.25">
      <c r="A26" s="22">
        <v>16</v>
      </c>
      <c r="B26" s="23" t="str">
        <f>'[1]11'!B24</f>
        <v>Ngawen</v>
      </c>
      <c r="C26" s="23" t="str">
        <f>'[1]11'!C24</f>
        <v>Puskesmas Ngawen</v>
      </c>
      <c r="D26" s="24">
        <v>2223</v>
      </c>
      <c r="E26" s="25">
        <v>305</v>
      </c>
      <c r="F26" s="26">
        <f t="shared" si="0"/>
        <v>13.720197930724245</v>
      </c>
      <c r="G26" s="25">
        <v>2223</v>
      </c>
      <c r="H26" s="25">
        <v>288</v>
      </c>
      <c r="I26" s="26">
        <f t="shared" si="1"/>
        <v>12.955465587044534</v>
      </c>
      <c r="J26" s="25">
        <v>2223</v>
      </c>
      <c r="K26" s="25">
        <v>129</v>
      </c>
      <c r="L26" s="26">
        <f t="shared" si="2"/>
        <v>5.8029689608636978</v>
      </c>
      <c r="M26" s="25">
        <v>3</v>
      </c>
      <c r="N26" s="26">
        <f t="shared" si="3"/>
        <v>0.1349527665317139</v>
      </c>
      <c r="O26" s="27">
        <v>105</v>
      </c>
      <c r="P26" s="28">
        <v>39</v>
      </c>
      <c r="Q26" s="29">
        <f t="shared" si="4"/>
        <v>30.232558139534881</v>
      </c>
      <c r="R26" s="30">
        <f t="shared" si="6"/>
        <v>3</v>
      </c>
      <c r="S26" s="28">
        <v>3</v>
      </c>
      <c r="T26" s="31">
        <f t="shared" si="5"/>
        <v>100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x14ac:dyDescent="0.25">
      <c r="A27" s="22">
        <v>17</v>
      </c>
      <c r="B27" s="23" t="str">
        <f>'[1]11'!B25</f>
        <v>Ceper</v>
      </c>
      <c r="C27" s="23" t="str">
        <f>'[1]11'!C25</f>
        <v>Puskesmas Ceper</v>
      </c>
      <c r="D27" s="24">
        <v>1507</v>
      </c>
      <c r="E27" s="25">
        <v>232</v>
      </c>
      <c r="F27" s="26">
        <f t="shared" si="0"/>
        <v>15.394824153948242</v>
      </c>
      <c r="G27" s="25">
        <v>1507</v>
      </c>
      <c r="H27" s="25">
        <v>215</v>
      </c>
      <c r="I27" s="26">
        <f t="shared" si="1"/>
        <v>14.266755142667551</v>
      </c>
      <c r="J27" s="25">
        <v>1507</v>
      </c>
      <c r="K27" s="25">
        <v>102</v>
      </c>
      <c r="L27" s="26">
        <f t="shared" si="2"/>
        <v>6.7684140676841409</v>
      </c>
      <c r="M27" s="25">
        <v>3</v>
      </c>
      <c r="N27" s="26">
        <f t="shared" si="3"/>
        <v>0.19907100199071004</v>
      </c>
      <c r="O27" s="27">
        <v>106</v>
      </c>
      <c r="P27" s="28">
        <v>38</v>
      </c>
      <c r="Q27" s="29">
        <f t="shared" si="4"/>
        <v>37.254901960784316</v>
      </c>
      <c r="R27" s="30">
        <f t="shared" si="6"/>
        <v>3</v>
      </c>
      <c r="S27" s="28">
        <v>3</v>
      </c>
      <c r="T27" s="31">
        <f t="shared" si="5"/>
        <v>100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x14ac:dyDescent="0.25">
      <c r="A28" s="22">
        <v>18</v>
      </c>
      <c r="B28" s="23" t="str">
        <f>'[1]11'!B26</f>
        <v>Ceper</v>
      </c>
      <c r="C28" s="23" t="str">
        <f>'[1]11'!C26</f>
        <v>Puskesmas Jambukulon</v>
      </c>
      <c r="D28" s="24">
        <v>1267</v>
      </c>
      <c r="E28" s="25">
        <v>181</v>
      </c>
      <c r="F28" s="26">
        <f t="shared" si="0"/>
        <v>14.285714285714285</v>
      </c>
      <c r="G28" s="25">
        <v>1267</v>
      </c>
      <c r="H28" s="25">
        <v>173</v>
      </c>
      <c r="I28" s="26">
        <f t="shared" si="1"/>
        <v>13.654301499605367</v>
      </c>
      <c r="J28" s="25">
        <v>1267</v>
      </c>
      <c r="K28" s="25">
        <v>90</v>
      </c>
      <c r="L28" s="26">
        <f t="shared" si="2"/>
        <v>7.1033938437253346</v>
      </c>
      <c r="M28" s="25">
        <v>2</v>
      </c>
      <c r="N28" s="26">
        <f t="shared" si="3"/>
        <v>0.15785319652722968</v>
      </c>
      <c r="O28" s="27">
        <v>71</v>
      </c>
      <c r="P28" s="28">
        <v>31</v>
      </c>
      <c r="Q28" s="29">
        <f t="shared" si="4"/>
        <v>34.444444444444443</v>
      </c>
      <c r="R28" s="30">
        <f t="shared" si="6"/>
        <v>2</v>
      </c>
      <c r="S28" s="28">
        <v>2</v>
      </c>
      <c r="T28" s="31">
        <f t="shared" si="5"/>
        <v>100</v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x14ac:dyDescent="0.25">
      <c r="A29" s="22">
        <v>19</v>
      </c>
      <c r="B29" s="23" t="str">
        <f>'[1]11'!B27</f>
        <v>Pedan</v>
      </c>
      <c r="C29" s="23" t="str">
        <f>'[1]11'!C27</f>
        <v>Puskesmas Pedan</v>
      </c>
      <c r="D29" s="24">
        <v>2368</v>
      </c>
      <c r="E29" s="25">
        <v>344</v>
      </c>
      <c r="F29" s="26">
        <f t="shared" si="0"/>
        <v>14.527027027027026</v>
      </c>
      <c r="G29" s="25">
        <v>2368</v>
      </c>
      <c r="H29" s="25">
        <v>364</v>
      </c>
      <c r="I29" s="26">
        <f t="shared" si="1"/>
        <v>15.371621621621623</v>
      </c>
      <c r="J29" s="25">
        <v>2368</v>
      </c>
      <c r="K29" s="25">
        <v>157</v>
      </c>
      <c r="L29" s="26">
        <f t="shared" si="2"/>
        <v>6.6300675675675675</v>
      </c>
      <c r="M29" s="25">
        <v>2</v>
      </c>
      <c r="N29" s="26">
        <f t="shared" si="3"/>
        <v>8.4459459459459457E-2</v>
      </c>
      <c r="O29" s="27">
        <v>133</v>
      </c>
      <c r="P29" s="28">
        <v>84</v>
      </c>
      <c r="Q29" s="29">
        <f t="shared" si="4"/>
        <v>53.503184713375795</v>
      </c>
      <c r="R29" s="30">
        <f t="shared" si="6"/>
        <v>2</v>
      </c>
      <c r="S29" s="28">
        <v>2</v>
      </c>
      <c r="T29" s="31">
        <f t="shared" si="5"/>
        <v>100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x14ac:dyDescent="0.25">
      <c r="A30" s="22">
        <v>20</v>
      </c>
      <c r="B30" s="23" t="str">
        <f>'[1]11'!B28</f>
        <v>Karangdowo</v>
      </c>
      <c r="C30" s="23" t="str">
        <f>'[1]11'!C28</f>
        <v>Puskesmas Karangdowo</v>
      </c>
      <c r="D30" s="24">
        <v>1874</v>
      </c>
      <c r="E30" s="25">
        <v>270</v>
      </c>
      <c r="F30" s="26">
        <f t="shared" si="0"/>
        <v>14.407684098185699</v>
      </c>
      <c r="G30" s="25">
        <v>1874</v>
      </c>
      <c r="H30" s="25">
        <v>304</v>
      </c>
      <c r="I30" s="26">
        <f t="shared" si="1"/>
        <v>16.221985058697971</v>
      </c>
      <c r="J30" s="25">
        <v>1874</v>
      </c>
      <c r="K30" s="25">
        <v>119</v>
      </c>
      <c r="L30" s="26">
        <f t="shared" si="2"/>
        <v>6.3500533617929564</v>
      </c>
      <c r="M30" s="25">
        <v>1</v>
      </c>
      <c r="N30" s="26">
        <f t="shared" si="3"/>
        <v>5.3361792956243333E-2</v>
      </c>
      <c r="O30" s="27">
        <v>91</v>
      </c>
      <c r="P30" s="28">
        <v>30</v>
      </c>
      <c r="Q30" s="29">
        <f t="shared" si="4"/>
        <v>25.210084033613445</v>
      </c>
      <c r="R30" s="30">
        <f t="shared" si="6"/>
        <v>1</v>
      </c>
      <c r="S30" s="28">
        <v>1</v>
      </c>
      <c r="T30" s="31">
        <f t="shared" si="5"/>
        <v>100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x14ac:dyDescent="0.25">
      <c r="A31" s="22">
        <v>21</v>
      </c>
      <c r="B31" s="23" t="str">
        <f>'[1]11'!B29</f>
        <v>Juwiring</v>
      </c>
      <c r="C31" s="23" t="str">
        <f>'[1]11'!C29</f>
        <v>Puskesmas Juwiring</v>
      </c>
      <c r="D31" s="24">
        <v>2658</v>
      </c>
      <c r="E31" s="25">
        <v>341</v>
      </c>
      <c r="F31" s="26">
        <f t="shared" si="0"/>
        <v>12.829194883370956</v>
      </c>
      <c r="G31" s="25">
        <v>2658</v>
      </c>
      <c r="H31" s="25">
        <v>360</v>
      </c>
      <c r="I31" s="26">
        <f t="shared" si="1"/>
        <v>13.544018058690746</v>
      </c>
      <c r="J31" s="25">
        <v>2658</v>
      </c>
      <c r="K31" s="25">
        <v>167</v>
      </c>
      <c r="L31" s="26">
        <f t="shared" si="2"/>
        <v>6.2829194883370949</v>
      </c>
      <c r="M31" s="25">
        <v>5</v>
      </c>
      <c r="N31" s="26">
        <f t="shared" si="3"/>
        <v>0.18811136192626035</v>
      </c>
      <c r="O31" s="27">
        <v>132</v>
      </c>
      <c r="P31" s="28">
        <v>50</v>
      </c>
      <c r="Q31" s="29">
        <f t="shared" si="4"/>
        <v>29.940119760479039</v>
      </c>
      <c r="R31" s="30">
        <f t="shared" si="6"/>
        <v>5</v>
      </c>
      <c r="S31" s="28">
        <v>5</v>
      </c>
      <c r="T31" s="31">
        <f t="shared" si="5"/>
        <v>100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x14ac:dyDescent="0.25">
      <c r="A32" s="22">
        <v>22</v>
      </c>
      <c r="B32" s="23" t="str">
        <f>'[1]11'!B30</f>
        <v>Wonosari</v>
      </c>
      <c r="C32" s="23" t="str">
        <f>'[1]11'!C30</f>
        <v>Puskesmas Wonosari I</v>
      </c>
      <c r="D32" s="24">
        <v>1486</v>
      </c>
      <c r="E32" s="25">
        <v>208</v>
      </c>
      <c r="F32" s="26">
        <f t="shared" si="0"/>
        <v>13.997308209959622</v>
      </c>
      <c r="G32" s="25">
        <v>1485</v>
      </c>
      <c r="H32" s="25">
        <v>177</v>
      </c>
      <c r="I32" s="26">
        <f t="shared" si="1"/>
        <v>11.91919191919192</v>
      </c>
      <c r="J32" s="25">
        <v>1486</v>
      </c>
      <c r="K32" s="25">
        <v>89</v>
      </c>
      <c r="L32" s="26">
        <f t="shared" si="2"/>
        <v>5.9892328398384924</v>
      </c>
      <c r="M32" s="25">
        <v>17</v>
      </c>
      <c r="N32" s="26">
        <f t="shared" si="3"/>
        <v>1.1440107671601614</v>
      </c>
      <c r="O32" s="27">
        <v>68</v>
      </c>
      <c r="P32" s="28">
        <v>13</v>
      </c>
      <c r="Q32" s="29">
        <f t="shared" si="4"/>
        <v>14.606741573033707</v>
      </c>
      <c r="R32" s="30">
        <f t="shared" si="6"/>
        <v>17</v>
      </c>
      <c r="S32" s="28">
        <v>17</v>
      </c>
      <c r="T32" s="31">
        <f t="shared" si="5"/>
        <v>100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x14ac:dyDescent="0.25">
      <c r="A33" s="22">
        <v>23</v>
      </c>
      <c r="B33" s="23" t="str">
        <f>'[1]11'!B31</f>
        <v>Wonosari</v>
      </c>
      <c r="C33" s="23" t="str">
        <f>'[1]11'!C31</f>
        <v>Puskesmas Wonosari II</v>
      </c>
      <c r="D33" s="24">
        <v>1710</v>
      </c>
      <c r="E33" s="25">
        <v>243</v>
      </c>
      <c r="F33" s="26">
        <f t="shared" si="0"/>
        <v>14.210526315789473</v>
      </c>
      <c r="G33" s="25">
        <v>1710</v>
      </c>
      <c r="H33" s="25">
        <v>171</v>
      </c>
      <c r="I33" s="26">
        <f t="shared" si="1"/>
        <v>10</v>
      </c>
      <c r="J33" s="25">
        <v>1710</v>
      </c>
      <c r="K33" s="25">
        <v>129</v>
      </c>
      <c r="L33" s="26">
        <f t="shared" si="2"/>
        <v>7.5438596491228065</v>
      </c>
      <c r="M33" s="25">
        <v>7</v>
      </c>
      <c r="N33" s="26">
        <f t="shared" si="3"/>
        <v>0.40935672514619886</v>
      </c>
      <c r="O33" s="27">
        <v>102</v>
      </c>
      <c r="P33" s="28">
        <v>54</v>
      </c>
      <c r="Q33" s="29">
        <f t="shared" si="4"/>
        <v>41.860465116279073</v>
      </c>
      <c r="R33" s="30">
        <f t="shared" si="6"/>
        <v>7</v>
      </c>
      <c r="S33" s="28">
        <v>7</v>
      </c>
      <c r="T33" s="31">
        <f t="shared" si="5"/>
        <v>100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75" customHeight="1" x14ac:dyDescent="0.25">
      <c r="A34" s="22">
        <v>24</v>
      </c>
      <c r="B34" s="23" t="str">
        <f>'[1]11'!B32</f>
        <v>Delanggu</v>
      </c>
      <c r="C34" s="23" t="str">
        <f>'[1]11'!C32</f>
        <v>Puskesmas Delanggu</v>
      </c>
      <c r="D34" s="24">
        <v>1888</v>
      </c>
      <c r="E34" s="25">
        <v>230</v>
      </c>
      <c r="F34" s="26">
        <f t="shared" si="0"/>
        <v>12.182203389830509</v>
      </c>
      <c r="G34" s="25">
        <v>1888</v>
      </c>
      <c r="H34" s="25">
        <v>176</v>
      </c>
      <c r="I34" s="26">
        <f t="shared" si="1"/>
        <v>9.3220338983050848</v>
      </c>
      <c r="J34" s="25">
        <v>1888</v>
      </c>
      <c r="K34" s="25">
        <v>118</v>
      </c>
      <c r="L34" s="26">
        <f t="shared" si="2"/>
        <v>6.25</v>
      </c>
      <c r="M34" s="25">
        <v>3</v>
      </c>
      <c r="N34" s="26">
        <f t="shared" si="3"/>
        <v>0.15889830508474578</v>
      </c>
      <c r="O34" s="27">
        <v>79</v>
      </c>
      <c r="P34" s="28">
        <v>90</v>
      </c>
      <c r="Q34" s="29">
        <f t="shared" si="4"/>
        <v>76.271186440677965</v>
      </c>
      <c r="R34" s="30">
        <f t="shared" si="6"/>
        <v>3</v>
      </c>
      <c r="S34" s="28">
        <v>3</v>
      </c>
      <c r="T34" s="31">
        <f t="shared" si="5"/>
        <v>100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 x14ac:dyDescent="0.25">
      <c r="A35" s="22">
        <v>25</v>
      </c>
      <c r="B35" s="23" t="str">
        <f>'[1]11'!B33</f>
        <v>Polanharjo</v>
      </c>
      <c r="C35" s="23" t="str">
        <f>'[1]11'!C33</f>
        <v>Puskesmas Polanharjo</v>
      </c>
      <c r="D35" s="24">
        <v>1891</v>
      </c>
      <c r="E35" s="25">
        <v>239</v>
      </c>
      <c r="F35" s="26">
        <f t="shared" si="0"/>
        <v>12.63881544156531</v>
      </c>
      <c r="G35" s="25">
        <v>1891</v>
      </c>
      <c r="H35" s="25">
        <v>339</v>
      </c>
      <c r="I35" s="26">
        <f t="shared" si="1"/>
        <v>17.927022739291377</v>
      </c>
      <c r="J35" s="25">
        <v>1891</v>
      </c>
      <c r="K35" s="25">
        <v>100</v>
      </c>
      <c r="L35" s="26">
        <f t="shared" si="2"/>
        <v>5.2882072977260712</v>
      </c>
      <c r="M35" s="25">
        <v>8</v>
      </c>
      <c r="N35" s="26">
        <f t="shared" si="3"/>
        <v>0.42305658381808564</v>
      </c>
      <c r="O35" s="27">
        <v>69</v>
      </c>
      <c r="P35" s="28">
        <v>67</v>
      </c>
      <c r="Q35" s="29">
        <f t="shared" si="4"/>
        <v>67</v>
      </c>
      <c r="R35" s="30">
        <f t="shared" si="6"/>
        <v>8</v>
      </c>
      <c r="S35" s="28">
        <v>8</v>
      </c>
      <c r="T35" s="31">
        <f t="shared" si="5"/>
        <v>100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.75" customHeight="1" x14ac:dyDescent="0.25">
      <c r="A36" s="22">
        <v>26</v>
      </c>
      <c r="B36" s="23" t="str">
        <f>'[1]11'!B34</f>
        <v>Karanganom</v>
      </c>
      <c r="C36" s="23" t="str">
        <f>'[1]11'!C34</f>
        <v>Puskesmas Karanganom</v>
      </c>
      <c r="D36" s="24">
        <v>2352</v>
      </c>
      <c r="E36" s="25">
        <v>312</v>
      </c>
      <c r="F36" s="26">
        <f t="shared" si="0"/>
        <v>13.26530612244898</v>
      </c>
      <c r="G36" s="25">
        <v>2352</v>
      </c>
      <c r="H36" s="25">
        <v>388</v>
      </c>
      <c r="I36" s="26">
        <f t="shared" si="1"/>
        <v>16.49659863945578</v>
      </c>
      <c r="J36" s="25">
        <v>2352</v>
      </c>
      <c r="K36" s="25">
        <v>113</v>
      </c>
      <c r="L36" s="26">
        <f t="shared" si="2"/>
        <v>4.8044217687074831</v>
      </c>
      <c r="M36" s="25">
        <v>13</v>
      </c>
      <c r="N36" s="26">
        <f t="shared" si="3"/>
        <v>0.55272108843537415</v>
      </c>
      <c r="O36" s="27">
        <v>91</v>
      </c>
      <c r="P36" s="28">
        <v>50</v>
      </c>
      <c r="Q36" s="29">
        <f t="shared" si="4"/>
        <v>44.247787610619469</v>
      </c>
      <c r="R36" s="30">
        <f t="shared" si="6"/>
        <v>13</v>
      </c>
      <c r="S36" s="28">
        <v>13</v>
      </c>
      <c r="T36" s="31">
        <f t="shared" si="5"/>
        <v>100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75" customHeight="1" x14ac:dyDescent="0.25">
      <c r="A37" s="22">
        <v>27</v>
      </c>
      <c r="B37" s="23" t="str">
        <f>'[1]11'!B35</f>
        <v>Tulung</v>
      </c>
      <c r="C37" s="23" t="str">
        <f>'[1]11'!C35</f>
        <v>Puskesmas Majegan</v>
      </c>
      <c r="D37" s="24">
        <v>1412</v>
      </c>
      <c r="E37" s="25">
        <v>169</v>
      </c>
      <c r="F37" s="26">
        <f t="shared" si="0"/>
        <v>11.968838526912181</v>
      </c>
      <c r="G37" s="25">
        <v>1412</v>
      </c>
      <c r="H37" s="25">
        <v>241</v>
      </c>
      <c r="I37" s="26">
        <f t="shared" si="1"/>
        <v>17.067988668555241</v>
      </c>
      <c r="J37" s="25">
        <v>1412</v>
      </c>
      <c r="K37" s="25">
        <v>48</v>
      </c>
      <c r="L37" s="26">
        <f t="shared" si="2"/>
        <v>3.3994334277620402</v>
      </c>
      <c r="M37" s="25">
        <v>2</v>
      </c>
      <c r="N37" s="26">
        <f t="shared" si="3"/>
        <v>0.14164305949008499</v>
      </c>
      <c r="O37" s="27">
        <v>40</v>
      </c>
      <c r="P37" s="28">
        <v>37</v>
      </c>
      <c r="Q37" s="29">
        <f t="shared" si="4"/>
        <v>77.083333333333343</v>
      </c>
      <c r="R37" s="30">
        <f t="shared" si="6"/>
        <v>2</v>
      </c>
      <c r="S37" s="28">
        <v>2</v>
      </c>
      <c r="T37" s="31">
        <f t="shared" si="5"/>
        <v>100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 x14ac:dyDescent="0.25">
      <c r="A38" s="22">
        <v>28</v>
      </c>
      <c r="B38" s="23" t="str">
        <f>'[1]11'!B36</f>
        <v>Tulung</v>
      </c>
      <c r="C38" s="23" t="str">
        <f>'[1]11'!C36</f>
        <v>Puskesmas Tulung</v>
      </c>
      <c r="D38" s="24">
        <v>1480</v>
      </c>
      <c r="E38" s="25">
        <v>188</v>
      </c>
      <c r="F38" s="26">
        <f t="shared" si="0"/>
        <v>12.702702702702704</v>
      </c>
      <c r="G38" s="25">
        <v>1479</v>
      </c>
      <c r="H38" s="25">
        <v>215</v>
      </c>
      <c r="I38" s="26">
        <f t="shared" si="1"/>
        <v>14.5368492224476</v>
      </c>
      <c r="J38" s="25">
        <v>1479</v>
      </c>
      <c r="K38" s="25">
        <v>77</v>
      </c>
      <c r="L38" s="26">
        <f t="shared" si="2"/>
        <v>5.2062204192021637</v>
      </c>
      <c r="M38" s="25">
        <v>3</v>
      </c>
      <c r="N38" s="26">
        <f t="shared" si="3"/>
        <v>0.20283975659229209</v>
      </c>
      <c r="O38" s="27">
        <v>63</v>
      </c>
      <c r="P38" s="28">
        <v>25</v>
      </c>
      <c r="Q38" s="29">
        <f t="shared" si="4"/>
        <v>32.467532467532465</v>
      </c>
      <c r="R38" s="30">
        <f t="shared" si="6"/>
        <v>3</v>
      </c>
      <c r="S38" s="28">
        <v>3</v>
      </c>
      <c r="T38" s="31">
        <f t="shared" si="5"/>
        <v>100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.75" customHeight="1" x14ac:dyDescent="0.25">
      <c r="A39" s="22">
        <v>29</v>
      </c>
      <c r="B39" s="23" t="str">
        <f>'[1]11'!B37</f>
        <v>Jatinom</v>
      </c>
      <c r="C39" s="23" t="str">
        <f>'[1]11'!C37</f>
        <v>Puskesmas Jatinom</v>
      </c>
      <c r="D39" s="24">
        <v>1442</v>
      </c>
      <c r="E39" s="25">
        <v>174</v>
      </c>
      <c r="F39" s="26">
        <f t="shared" si="0"/>
        <v>12.066574202496533</v>
      </c>
      <c r="G39" s="25">
        <v>1442</v>
      </c>
      <c r="H39" s="25">
        <v>208</v>
      </c>
      <c r="I39" s="26">
        <f t="shared" si="1"/>
        <v>14.424410540915394</v>
      </c>
      <c r="J39" s="25">
        <v>1442</v>
      </c>
      <c r="K39" s="25">
        <v>68</v>
      </c>
      <c r="L39" s="26">
        <f t="shared" si="2"/>
        <v>4.7156726768377251</v>
      </c>
      <c r="M39" s="25">
        <v>1</v>
      </c>
      <c r="N39" s="26">
        <f t="shared" si="3"/>
        <v>6.9348127600554782E-2</v>
      </c>
      <c r="O39" s="27">
        <v>58</v>
      </c>
      <c r="P39" s="28">
        <v>34</v>
      </c>
      <c r="Q39" s="29">
        <f t="shared" si="4"/>
        <v>50</v>
      </c>
      <c r="R39" s="30">
        <f t="shared" si="6"/>
        <v>1</v>
      </c>
      <c r="S39" s="28">
        <v>1</v>
      </c>
      <c r="T39" s="31">
        <f t="shared" si="5"/>
        <v>100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75" customHeight="1" x14ac:dyDescent="0.25">
      <c r="A40" s="22">
        <v>30</v>
      </c>
      <c r="B40" s="23" t="str">
        <f>'[1]11'!B38</f>
        <v>Jatinom</v>
      </c>
      <c r="C40" s="23" t="str">
        <f>'[1]11'!C38</f>
        <v>Puskesmas Kayumas</v>
      </c>
      <c r="D40" s="24">
        <v>1471</v>
      </c>
      <c r="E40" s="25">
        <v>224</v>
      </c>
      <c r="F40" s="26">
        <f t="shared" si="0"/>
        <v>15.227736233854522</v>
      </c>
      <c r="G40" s="25">
        <v>1471</v>
      </c>
      <c r="H40" s="25">
        <v>286</v>
      </c>
      <c r="I40" s="26">
        <f t="shared" si="1"/>
        <v>19.442556084296399</v>
      </c>
      <c r="J40" s="25">
        <v>1471</v>
      </c>
      <c r="K40" s="25">
        <v>88</v>
      </c>
      <c r="L40" s="26">
        <f t="shared" si="2"/>
        <v>5.9823249490142762</v>
      </c>
      <c r="M40" s="25">
        <v>13</v>
      </c>
      <c r="N40" s="26">
        <f t="shared" si="3"/>
        <v>0.88375254928619984</v>
      </c>
      <c r="O40" s="27">
        <v>59</v>
      </c>
      <c r="P40" s="28">
        <v>28</v>
      </c>
      <c r="Q40" s="29">
        <f t="shared" si="4"/>
        <v>31.818181818181817</v>
      </c>
      <c r="R40" s="30">
        <f t="shared" si="6"/>
        <v>13</v>
      </c>
      <c r="S40" s="28">
        <v>13</v>
      </c>
      <c r="T40" s="31">
        <f t="shared" si="5"/>
        <v>100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 x14ac:dyDescent="0.25">
      <c r="A41" s="22">
        <v>31</v>
      </c>
      <c r="B41" s="23" t="str">
        <f>'[1]11'!B39</f>
        <v>Kemalang</v>
      </c>
      <c r="C41" s="23" t="str">
        <f>'[1]11'!C39</f>
        <v>Puskesmas Kemalang</v>
      </c>
      <c r="D41" s="24">
        <v>2281</v>
      </c>
      <c r="E41" s="25">
        <v>247</v>
      </c>
      <c r="F41" s="26">
        <f t="shared" si="0"/>
        <v>10.828583954405962</v>
      </c>
      <c r="G41" s="25">
        <v>2281</v>
      </c>
      <c r="H41" s="25">
        <v>282</v>
      </c>
      <c r="I41" s="26">
        <f t="shared" si="1"/>
        <v>12.362998684787375</v>
      </c>
      <c r="J41" s="25">
        <v>2281</v>
      </c>
      <c r="K41" s="25">
        <v>99</v>
      </c>
      <c r="L41" s="26">
        <f t="shared" si="2"/>
        <v>4.340201665935993</v>
      </c>
      <c r="M41" s="25">
        <v>7</v>
      </c>
      <c r="N41" s="26">
        <f t="shared" si="3"/>
        <v>0.3068829460762823</v>
      </c>
      <c r="O41" s="27">
        <v>90</v>
      </c>
      <c r="P41" s="28">
        <v>50</v>
      </c>
      <c r="Q41" s="29">
        <f t="shared" si="4"/>
        <v>50.505050505050505</v>
      </c>
      <c r="R41" s="30">
        <f t="shared" si="6"/>
        <v>7</v>
      </c>
      <c r="S41" s="28">
        <v>7</v>
      </c>
      <c r="T41" s="31">
        <f t="shared" si="5"/>
        <v>100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.75" customHeight="1" x14ac:dyDescent="0.25">
      <c r="A42" s="22">
        <v>32</v>
      </c>
      <c r="B42" s="23" t="str">
        <f>'[1]11'!B40</f>
        <v xml:space="preserve">Klaten Selatan </v>
      </c>
      <c r="C42" s="23" t="str">
        <f>'[1]11'!C40</f>
        <v>Puskesmas Klaten Selatan</v>
      </c>
      <c r="D42" s="24">
        <v>1966</v>
      </c>
      <c r="E42" s="25">
        <v>211</v>
      </c>
      <c r="F42" s="26">
        <f t="shared" si="0"/>
        <v>10.732451678535096</v>
      </c>
      <c r="G42" s="25">
        <v>1966</v>
      </c>
      <c r="H42" s="25">
        <v>273</v>
      </c>
      <c r="I42" s="26">
        <f t="shared" si="1"/>
        <v>13.886063072227875</v>
      </c>
      <c r="J42" s="25">
        <v>1966</v>
      </c>
      <c r="K42" s="25">
        <v>97</v>
      </c>
      <c r="L42" s="26">
        <f t="shared" si="2"/>
        <v>4.9338758901322484</v>
      </c>
      <c r="M42" s="25">
        <v>2</v>
      </c>
      <c r="N42" s="26">
        <f t="shared" si="3"/>
        <v>0.10172939979654119</v>
      </c>
      <c r="O42" s="27">
        <v>82</v>
      </c>
      <c r="P42" s="28">
        <v>55</v>
      </c>
      <c r="Q42" s="29">
        <f t="shared" si="4"/>
        <v>56.701030927835049</v>
      </c>
      <c r="R42" s="30">
        <f t="shared" si="6"/>
        <v>2</v>
      </c>
      <c r="S42" s="28">
        <v>2</v>
      </c>
      <c r="T42" s="31">
        <f t="shared" si="5"/>
        <v>100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75" customHeight="1" x14ac:dyDescent="0.25">
      <c r="A43" s="22">
        <v>33</v>
      </c>
      <c r="B43" s="23" t="str">
        <f>'[1]11'!B41</f>
        <v>Klaten Tengah</v>
      </c>
      <c r="C43" s="23" t="str">
        <f>'[1]11'!C41</f>
        <v>Puskesmas Klaten Tengah</v>
      </c>
      <c r="D43" s="24">
        <v>1573</v>
      </c>
      <c r="E43" s="25">
        <v>208</v>
      </c>
      <c r="F43" s="26">
        <f t="shared" si="0"/>
        <v>13.223140495867769</v>
      </c>
      <c r="G43" s="25">
        <v>1573</v>
      </c>
      <c r="H43" s="25">
        <v>233</v>
      </c>
      <c r="I43" s="26">
        <f t="shared" si="1"/>
        <v>14.812460267005722</v>
      </c>
      <c r="J43" s="25">
        <v>1573</v>
      </c>
      <c r="K43" s="25">
        <v>78</v>
      </c>
      <c r="L43" s="26">
        <f t="shared" si="2"/>
        <v>4.9586776859504136</v>
      </c>
      <c r="M43" s="25">
        <v>12</v>
      </c>
      <c r="N43" s="26">
        <f t="shared" si="3"/>
        <v>0.76287349014621741</v>
      </c>
      <c r="O43" s="27">
        <v>61</v>
      </c>
      <c r="P43" s="28">
        <v>78</v>
      </c>
      <c r="Q43" s="29">
        <f t="shared" si="4"/>
        <v>100</v>
      </c>
      <c r="R43" s="30">
        <f t="shared" si="6"/>
        <v>12</v>
      </c>
      <c r="S43" s="28">
        <v>12</v>
      </c>
      <c r="T43" s="31">
        <f t="shared" si="5"/>
        <v>100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 x14ac:dyDescent="0.25">
      <c r="A44" s="22">
        <v>34</v>
      </c>
      <c r="B44" s="23" t="str">
        <f>'[1]11'!B42</f>
        <v>Klaten Utara</v>
      </c>
      <c r="C44" s="23" t="str">
        <f>'[1]11'!C42</f>
        <v>Puskesmas Klaten Utara</v>
      </c>
      <c r="D44" s="24">
        <v>1446</v>
      </c>
      <c r="E44" s="25">
        <v>194</v>
      </c>
      <c r="F44" s="26">
        <f t="shared" si="0"/>
        <v>13.416320885200554</v>
      </c>
      <c r="G44" s="25">
        <v>1446</v>
      </c>
      <c r="H44" s="25">
        <v>197</v>
      </c>
      <c r="I44" s="26">
        <f t="shared" si="1"/>
        <v>13.623789764868603</v>
      </c>
      <c r="J44" s="25">
        <v>1446</v>
      </c>
      <c r="K44" s="25">
        <v>92</v>
      </c>
      <c r="L44" s="26">
        <f t="shared" si="2"/>
        <v>6.3623789764868599</v>
      </c>
      <c r="M44" s="25">
        <v>8</v>
      </c>
      <c r="N44" s="26">
        <f t="shared" si="3"/>
        <v>0.55325034578146615</v>
      </c>
      <c r="O44" s="27">
        <v>42</v>
      </c>
      <c r="P44" s="28">
        <v>75</v>
      </c>
      <c r="Q44" s="29">
        <f t="shared" si="4"/>
        <v>81.521739130434781</v>
      </c>
      <c r="R44" s="30">
        <f t="shared" si="6"/>
        <v>8</v>
      </c>
      <c r="S44" s="28">
        <v>8</v>
      </c>
      <c r="T44" s="31">
        <f t="shared" si="5"/>
        <v>100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.75" customHeight="1" x14ac:dyDescent="0.25">
      <c r="A45" s="32"/>
      <c r="B45" s="33"/>
      <c r="C45" s="33"/>
      <c r="D45" s="34"/>
      <c r="E45" s="35"/>
      <c r="F45" s="36"/>
      <c r="G45" s="35"/>
      <c r="H45" s="35"/>
      <c r="I45" s="36"/>
      <c r="J45" s="35"/>
      <c r="K45" s="35"/>
      <c r="L45" s="36"/>
      <c r="M45" s="35"/>
      <c r="N45" s="36"/>
      <c r="O45" s="36"/>
      <c r="P45" s="28"/>
      <c r="Q45" s="37"/>
      <c r="R45" s="37"/>
      <c r="S45" s="28"/>
      <c r="T45" s="38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.75" customHeight="1" x14ac:dyDescent="0.25">
      <c r="A46" s="32"/>
      <c r="B46" s="33"/>
      <c r="C46" s="33"/>
      <c r="D46" s="34"/>
      <c r="E46" s="35"/>
      <c r="F46" s="36"/>
      <c r="G46" s="35"/>
      <c r="H46" s="35"/>
      <c r="I46" s="36"/>
      <c r="J46" s="35"/>
      <c r="K46" s="35"/>
      <c r="L46" s="36"/>
      <c r="M46" s="35"/>
      <c r="N46" s="36"/>
      <c r="O46" s="36"/>
      <c r="P46" s="28"/>
      <c r="Q46" s="37"/>
      <c r="R46" s="37"/>
      <c r="S46" s="28"/>
      <c r="T46" s="38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9.5" customHeight="1" thickBot="1" x14ac:dyDescent="0.3">
      <c r="A47" s="39" t="s">
        <v>21</v>
      </c>
      <c r="B47" s="40"/>
      <c r="C47" s="41"/>
      <c r="D47" s="42">
        <f>SUM(D11:D46)</f>
        <v>60386</v>
      </c>
      <c r="E47" s="42">
        <f>SUM(E11:E46)</f>
        <v>8081</v>
      </c>
      <c r="F47" s="43">
        <f>E47/D47*100</f>
        <v>13.382240916768787</v>
      </c>
      <c r="G47" s="44">
        <f>SUM(G11:G46)</f>
        <v>60339</v>
      </c>
      <c r="H47" s="42">
        <f>SUM(H11:H46)</f>
        <v>8306</v>
      </c>
      <c r="I47" s="43">
        <f>H47/G47*100</f>
        <v>13.765557931023054</v>
      </c>
      <c r="J47" s="44">
        <f>SUM(J11:J46)</f>
        <v>60374</v>
      </c>
      <c r="K47" s="42">
        <f>SUM(K11:K46)</f>
        <v>3482</v>
      </c>
      <c r="L47" s="43">
        <f>K47/J47*100</f>
        <v>5.7673833106966574</v>
      </c>
      <c r="M47" s="42">
        <f>SUM(M11:M46)</f>
        <v>333</v>
      </c>
      <c r="N47" s="43">
        <f>M47/J47*100</f>
        <v>0.55156193063239145</v>
      </c>
      <c r="O47" s="42">
        <f>SUM(O11:O46)</f>
        <v>2805</v>
      </c>
      <c r="P47" s="45">
        <f>SUM(P11:P44)</f>
        <v>1906</v>
      </c>
      <c r="Q47" s="46">
        <f>P47/K47*100</f>
        <v>54.738655944859275</v>
      </c>
      <c r="R47" s="45">
        <f>SUM(R11:R44)</f>
        <v>333</v>
      </c>
      <c r="S47" s="45">
        <f>SUM(S11:S44)</f>
        <v>332</v>
      </c>
      <c r="T47" s="47">
        <f>S47/M47*100</f>
        <v>99.699699699699693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.75" customHeight="1" x14ac:dyDescent="0.25">
      <c r="A49" s="48" t="s">
        <v>22</v>
      </c>
      <c r="B49" s="48"/>
      <c r="C49" s="48"/>
      <c r="D49" s="4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.75" customHeight="1" x14ac:dyDescent="0.25">
      <c r="A50" s="2"/>
      <c r="B50" s="2"/>
      <c r="C50" s="2"/>
      <c r="D50" s="2"/>
      <c r="E50" s="2"/>
      <c r="F50" s="2"/>
      <c r="G50" s="4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  <row r="1003" spans="1:33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</row>
    <row r="1004" spans="1:33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</row>
    <row r="1005" spans="1:33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</row>
    <row r="1006" spans="1:33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</row>
    <row r="1007" spans="1:33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</row>
    <row r="1008" spans="1:33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</row>
    <row r="1009" spans="1:33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</row>
    <row r="1010" spans="1:33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</row>
    <row r="1011" spans="1:33" ht="15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</row>
    <row r="1012" spans="1:33" ht="15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</row>
    <row r="1013" spans="1:33" ht="15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</row>
  </sheetData>
  <mergeCells count="19">
    <mergeCell ref="P8:Q8"/>
    <mergeCell ref="R8:R9"/>
    <mergeCell ref="S8:T8"/>
    <mergeCell ref="G8:G9"/>
    <mergeCell ref="H8:I8"/>
    <mergeCell ref="J8:J9"/>
    <mergeCell ref="K8:L8"/>
    <mergeCell ref="M8:N8"/>
    <mergeCell ref="O8:O9"/>
    <mergeCell ref="A3:T3"/>
    <mergeCell ref="A4:T4"/>
    <mergeCell ref="A5:T5"/>
    <mergeCell ref="A7:A9"/>
    <mergeCell ref="B7:B9"/>
    <mergeCell ref="C7:C9"/>
    <mergeCell ref="D7:N7"/>
    <mergeCell ref="O7:T7"/>
    <mergeCell ref="D8:D9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2026-07-29T03:44:46Z</dcterms:created>
  <dcterms:modified xsi:type="dcterms:W3CDTF">2026-07-29T03:46:13Z</dcterms:modified>
</cp:coreProperties>
</file>